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240" yWindow="108" windowWidth="14808" windowHeight="8016"/>
  </bookViews>
  <sheets>
    <sheet name="Table1" sheetId="1" r:id="rId1"/>
  </sheets>
  <calcPr calcId="125725"/>
</workbook>
</file>

<file path=xl/calcChain.xml><?xml version="1.0" encoding="utf-8"?>
<calcChain xmlns="http://schemas.openxmlformats.org/spreadsheetml/2006/main">
  <c r="J42" i="1"/>
  <c r="E42"/>
  <c r="G38"/>
  <c r="I38"/>
  <c r="L39"/>
  <c r="L38" s="1"/>
  <c r="M39"/>
  <c r="M38" s="1"/>
  <c r="N39"/>
  <c r="N38" s="1"/>
  <c r="K39"/>
  <c r="K38" s="1"/>
  <c r="G39"/>
  <c r="H39"/>
  <c r="H38" s="1"/>
  <c r="I39"/>
  <c r="F39"/>
  <c r="F38" s="1"/>
  <c r="E38" s="1"/>
  <c r="J41"/>
  <c r="E41"/>
  <c r="J40"/>
  <c r="E40"/>
  <c r="L35"/>
  <c r="M35"/>
  <c r="N35"/>
  <c r="K35"/>
  <c r="G35"/>
  <c r="H35"/>
  <c r="I35"/>
  <c r="F35"/>
  <c r="J37"/>
  <c r="E37"/>
  <c r="J36"/>
  <c r="E36"/>
  <c r="L32"/>
  <c r="L31" s="1"/>
  <c r="M32"/>
  <c r="N32"/>
  <c r="N31" s="1"/>
  <c r="K32"/>
  <c r="K31" s="1"/>
  <c r="G32"/>
  <c r="G31" s="1"/>
  <c r="H32"/>
  <c r="H31" s="1"/>
  <c r="I32"/>
  <c r="I31" s="1"/>
  <c r="F32"/>
  <c r="F31" s="1"/>
  <c r="E32"/>
  <c r="J34"/>
  <c r="E34"/>
  <c r="E39" l="1"/>
  <c r="J39"/>
  <c r="J38"/>
  <c r="E31"/>
  <c r="E35"/>
  <c r="J35"/>
  <c r="J32"/>
  <c r="M31"/>
  <c r="J31" s="1"/>
  <c r="J33"/>
  <c r="E33"/>
  <c r="L18"/>
  <c r="L17" s="1"/>
  <c r="M18"/>
  <c r="M17" s="1"/>
  <c r="N18"/>
  <c r="N17" s="1"/>
  <c r="K18"/>
  <c r="H18"/>
  <c r="H17" s="1"/>
  <c r="G18"/>
  <c r="G17" s="1"/>
  <c r="I18"/>
  <c r="I17" s="1"/>
  <c r="F18"/>
  <c r="F17" s="1"/>
  <c r="E17" s="1"/>
  <c r="F10"/>
  <c r="G10"/>
  <c r="H10"/>
  <c r="I10"/>
  <c r="K10"/>
  <c r="L10"/>
  <c r="M10"/>
  <c r="N10"/>
  <c r="J30"/>
  <c r="E30"/>
  <c r="J19"/>
  <c r="E19"/>
  <c r="J20"/>
  <c r="E20"/>
  <c r="J21"/>
  <c r="E21"/>
  <c r="J22"/>
  <c r="E22"/>
  <c r="J23"/>
  <c r="E23"/>
  <c r="J24"/>
  <c r="E24"/>
  <c r="J25"/>
  <c r="E25"/>
  <c r="J26"/>
  <c r="E26"/>
  <c r="J27"/>
  <c r="E27"/>
  <c r="J28"/>
  <c r="E28"/>
  <c r="J29"/>
  <c r="E29"/>
  <c r="J18" l="1"/>
  <c r="E18"/>
  <c r="K17"/>
  <c r="J17" s="1"/>
  <c r="J16"/>
  <c r="E16"/>
  <c r="J15"/>
  <c r="E15"/>
  <c r="J14"/>
  <c r="E14"/>
  <c r="J13"/>
  <c r="E13"/>
  <c r="J12"/>
  <c r="E12"/>
  <c r="J11"/>
  <c r="J10" s="1"/>
  <c r="E11"/>
  <c r="M9"/>
  <c r="M8" s="1"/>
  <c r="L9"/>
  <c r="L8" s="1"/>
  <c r="K9"/>
  <c r="K8" s="1"/>
  <c r="I9"/>
  <c r="I8" s="1"/>
  <c r="H9"/>
  <c r="H8" s="1"/>
  <c r="G9"/>
  <c r="G8" s="1"/>
  <c r="E10" l="1"/>
  <c r="F9"/>
  <c r="F8" s="1"/>
  <c r="E8" s="1"/>
  <c r="N9"/>
  <c r="J9" l="1"/>
  <c r="N8"/>
  <c r="J8" s="1"/>
</calcChain>
</file>

<file path=xl/sharedStrings.xml><?xml version="1.0" encoding="utf-8"?>
<sst xmlns="http://schemas.openxmlformats.org/spreadsheetml/2006/main" count="655" uniqueCount="206">
  <si>
    <t/>
  </si>
  <si>
    <t>№ п/п</t>
  </si>
  <si>
    <t>Наименование подпрограммы, ВЦП, основного мероприятия, контрольного события программы</t>
  </si>
  <si>
    <t>Ответственный исполнитель</t>
  </si>
  <si>
    <t>План</t>
  </si>
  <si>
    <t>Факт</t>
  </si>
  <si>
    <t>План</t>
  </si>
  <si>
    <t>Факт</t>
  </si>
  <si>
    <t>Причины существенного отклонения от плана-графика (более 10%)</t>
  </si>
  <si>
    <t>Ожидаемый результат
(план)</t>
  </si>
  <si>
    <t>Ожидаемый результат
(факт)</t>
  </si>
  <si>
    <t>Причины недостижения планируемых показателей выполнения мероприятий и невыполнения контрольных событий в установленный срок</t>
  </si>
  <si>
    <t>Описание выполненных работ</t>
  </si>
  <si>
    <t>Финансирование мероприятий, ОМ (ВЦП), ПП, ГП за счет всех источников финансирования</t>
  </si>
  <si>
    <t>Срок наступления контрольного события (дата)</t>
  </si>
  <si>
    <t>Итого
(план)</t>
  </si>
  <si>
    <t>I
квартал</t>
  </si>
  <si>
    <t>II квартал</t>
  </si>
  <si>
    <t>III квартал</t>
  </si>
  <si>
    <t>IV квартал</t>
  </si>
  <si>
    <t>Итого
(факт)</t>
  </si>
  <si>
    <t>1</t>
  </si>
  <si>
    <t>2</t>
  </si>
  <si>
    <t>3</t>
  </si>
  <si>
    <t>4</t>
  </si>
  <si>
    <t>5</t>
  </si>
  <si>
    <t>Всего по государственной программе «Развитие молодежной политики, физической культуры и спорта в Томской области»</t>
  </si>
  <si>
    <t>Департамент по молодежной политике, физической культуре и спорту Томской области</t>
  </si>
  <si>
    <t>x</t>
  </si>
  <si>
    <t>Подпрограмма «Развитие физической культуры и массового спорта»</t>
  </si>
  <si>
    <t>-</t>
  </si>
  <si>
    <t>1.1</t>
  </si>
  <si>
    <t>ВЦП «Создание благоприятных условий для увеличения охвата населения спортом и физической культурой»</t>
  </si>
  <si>
    <t>1.1.1.</t>
  </si>
  <si>
    <t>Мероприятие «Выплаты дополнительного материального обеспечения за выдающиеся достижения и особые заслуги перед Российской Федерацией в сфере физической культуры и спорта гражданам Российской Федерации, достигших пенсионного возраста,  постоянно проживающим на территории Томской области, имеющим выдающиеся достижения и особенные заслуги перед Российской Федерацией в сфере физической культуры и спорта»</t>
  </si>
  <si>
    <t>Количество лиц пенсионного возраста, имеющих выдающиеся достижения и особые заслуги перед Российской Федерацией в сфере физической культуры и спорта (чел.) = 48</t>
  </si>
  <si>
    <t>1.1.2.</t>
  </si>
  <si>
    <t>Мероприятие «Обеспечение условий для развития физической культуры и массового спорта»</t>
  </si>
  <si>
    <t>Количество занимающихся (чел.) = 20400</t>
  </si>
  <si>
    <t>Количество занимающихся (чел.) = 25698</t>
  </si>
  <si>
    <t>1.1.3.</t>
  </si>
  <si>
    <t>Мероприятие «Проведения независимой оценки качества оказания услуг организациям социальной сферы»</t>
  </si>
  <si>
    <t>В 2018 году Общественным советом при Департаменте проведена независимая оценка качества условий оказания услуг восьми образовательных организаций:
1) МАУ ДО СДЮСШОР № 3 г.Томск;
2) МАУ ДО ДЮСШ зимних видов спорта г.Томска;
3) МАУ ДО ДЮСШ им. Л.Егоровой ЗАТО Северск;
4) МБУ ДО СДЮШОР «Янтарь» ЗАТО Северск;
5) МБУ ДО СДЮШОР «Лидер» ЗАТО Северск;
6) МБУ ДО СДЮШОР гимнастики им.Р.Кузнецова ЗАТО Северск;
7) МБУ ДО ДЮСШ «Русь» ЗАТО Северск;
8) МБУ ДО ДЮСШ «Смена» ЗАТО Северск.</t>
  </si>
  <si>
    <t>1.1.4.</t>
  </si>
  <si>
    <t>Мероприятие «Оказание государственных услуг (выполнение государственных работ) в сфере создания благоприятных условий для увеличения охвата населения спортом и физической культурой, областными государственными учреждениями, подведомственными Департаменту по молодежной политике, физической культуре и спорту Томской области, в соответствии с государственным заданием»</t>
  </si>
  <si>
    <t>За 2018 год в рамках Календарного плана официальных физкультурных мероприятий и спортивных мероприятий Томской области проведено 85 официальных физкультурных мероприятий, в который приняли участие 31886 человек и 10 мероприятий по пропаганде физической культуры, спорта и здорового образа жизни.</t>
  </si>
  <si>
    <t>1.1.5.</t>
  </si>
  <si>
    <t>Мероприятие «Оборудование площадок ГТО: приобретение оборудования для малобюджетных спортивных площадок по месту жительства и учебы в муниципальных образованиях Томской области»</t>
  </si>
  <si>
    <t>1.1.6.</t>
  </si>
  <si>
    <t>Мероприятие «Предоставление субсидии бюджетам муниципальных образований на приобретение спортивного инвентаря и оборудования»</t>
  </si>
  <si>
    <t>Подпрограмма «Развитие спорта высших достижений и системы подготовки спортивного резерва»</t>
  </si>
  <si>
    <t>2.1</t>
  </si>
  <si>
    <t>ВЦП «Совершенствование системы подготовки спортсменов высокого класса и создание условий, направленных на увеличение числа перспективных спортсменов»</t>
  </si>
  <si>
    <t>2.1.1.</t>
  </si>
  <si>
    <t>Мероприятие «Выплата ежегодных стипендий Губернатора Томской области лучшим спортсменам Томской области и их тренерам»</t>
  </si>
  <si>
    <t>В 2018 году стипендию Губернатора Томской области лучшим спортсменам Томской области и их тренерам ежемесячно получали 25 спортсменов по 16000 рублей, 16 тренеров по 13000 рублей</t>
  </si>
  <si>
    <t>2.1.2.</t>
  </si>
  <si>
    <t>Мероприятие «Выплата единовременных вознаграждений спортсменам Томской области и их тренерам за победы и призовые места на официальных всероссийских и международных соревнованиях»</t>
  </si>
  <si>
    <t>2.1.3.</t>
  </si>
  <si>
    <t>Мероприятие «Обеспечение участия спортивных сборных команд муниципальных районов и городских округов Томской области в официальных региональных спортивных, физкультурных мероприятиях, проводимых на территории Томской области за исключением спортивных сборных команд муниципального образования «Город Томск», муниципального образования «Городской округ – закрытое административно-территориальное образование Северск Томской области», муниципального образования «Томский район»»</t>
  </si>
  <si>
    <t>количество участников официальных региональных спортивных, физкультурных мероприятий, проводимых на территории Томской области (чел.) = 1500</t>
  </si>
  <si>
    <t>количество участников официальных региональных спортивных, физкультурных мероприятий, проводимых на территории Томской области (чел.) = 2599</t>
  </si>
  <si>
    <t>2.1.4.</t>
  </si>
  <si>
    <t>Мероприятие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учреждений дополнительного образования детей»</t>
  </si>
  <si>
    <t>Количество педагогических работников учреждений дополнительного образования отрасли физической культуры и спорта в Томской области (чел.) = 520,9</t>
  </si>
  <si>
    <t>Количество педагогических работников учреждений дополнительного образования отрасли физической культуры и спорта в Томской области (чел.) = 517,5</t>
  </si>
  <si>
    <t>Отсутствуют</t>
  </si>
  <si>
    <t>2.1.5.</t>
  </si>
  <si>
    <t>Мероприятие «Достижение целевых показателей по плану мероприятий («дорожной карте») «Изменения в отраслях социальной сферы, направленные на повышение эффективности здравоохранения Томской области», в части повышения заработной платы работников муниципальных образовательных учреждений дополнительного образования детей в сфере физической культуры и спорта, занимающих должности врачей, а также среднего медицинского персонала»</t>
  </si>
  <si>
    <t>2.1.6.</t>
  </si>
  <si>
    <t>Мероприятие «Оказание государственных услуг (выполнение государственных работ) в сфере совершенствования системы подготовки спортсменов высокого класса и создание условий, направленных на увеличение числа перспективных спортсменов, областными государственными учреждениями, подведомственными Департаменту по молодежной политике, физической культуре и спорту Томской области, в соответствии с государственным заданием»</t>
  </si>
  <si>
    <t>2.1.7.</t>
  </si>
  <si>
    <t>Мероприятие «Приобретение спортивного инвентаря и оборудования для спортивных школ»</t>
  </si>
  <si>
    <t>19 муниципальным образованиям предоставлена субсидия на приобретение спортивного инвентаря и оборудования для спортивных школ. Спортивный инвентарь и оборудование закуплены в 44 спортивные школы.</t>
  </si>
  <si>
    <t>2.1.8.</t>
  </si>
  <si>
    <t>Мероприятие «Предоставление субсидии на иные цели бюджетным и автономным учреждениям»</t>
  </si>
  <si>
    <t>Приобретено 2 единицы спортивного оборудования по лыжным гонкам для членов спортивной сборной команды Томской области. Проведено 3 тернировочных мероприятия по лыжным гонкам для членов спортивной сборной команды</t>
  </si>
  <si>
    <t>2.1.9.</t>
  </si>
  <si>
    <t>Приобретено 147 единиц спортивного оборудования и инвентаря для членов спортивных сборных команд Томской области по самбо, конькобежному спорту, подводному спорту, гиревому спорту, фристайлу. Проведено 7 тернировочных мероприятия для членов спортивных сборных команд Томской области по самбо, конькобежному спорту, фристайлу. Члены спортивных сборных команд Томской области по самбо, конькобежному спорту приняли участие в 3 всероссийских, 2 международных соревнованиях</t>
  </si>
  <si>
    <t>2.1.10.</t>
  </si>
  <si>
    <t>Мероприятие «Приобретение оборудования, программного обеспечения в Центр водных видов спорта «Звездный»»</t>
  </si>
  <si>
    <t>2.1.11.</t>
  </si>
  <si>
    <t>Мероприятие «Приобретение и установка буксировочных канатных дорог»</t>
  </si>
  <si>
    <t>2.1.12.</t>
  </si>
  <si>
    <t>Мероприятие «Проведение проектных работ, обмерных работ, разработка технической документации по объекту «Капитальный ремонт нежилого здания ОГАУ «Центр спортивной подготовки сборных команд Томской области» спортивного комплекса «Юпитер» по адресу: Томская область, г.Томск, ул.Смирнова,48б»»</t>
  </si>
  <si>
    <t>Подпрограмма «Расширение сети спортивных сооружений»</t>
  </si>
  <si>
    <t>Департамент архитектуры и строительства Томской области</t>
  </si>
  <si>
    <t>Уровень обеспеченности населения, проживающего на территории Томской области, спортивными сооружениями исходя из единовременной пропускной способности объектов спорта, % (%) = 53,3</t>
  </si>
  <si>
    <t>Уровень обеспеченности населения, проживающего на территории Томской области, спортивными сооружениями исходя из единовременной пропускной способности объектов спорта, % (%) = 48,1</t>
  </si>
  <si>
    <t>3.1</t>
  </si>
  <si>
    <t>Основное мероприятие «Развитие материально-технической базы для занятий спортом, физической культурой по месту жительства и в образовательных учреждениях»</t>
  </si>
  <si>
    <t>Департамент архитектуры и строительства Томской области; 
Департамент по молодежной политике, физической культуре и спорту Томской области</t>
  </si>
  <si>
    <t>3.1.1.</t>
  </si>
  <si>
    <t>Мероприятие «Реконструкция стадиона "Юность" в с.Каргасок Томской области»</t>
  </si>
  <si>
    <t>Техническая готовность объекта (% готовности) = 78</t>
  </si>
  <si>
    <t>3.1.2.</t>
  </si>
  <si>
    <t>Мероприятие «Приобретение  универсального спортивного зала с оборудованием и внешними инженерными сетями по адресу: г.Томск, пр.Мира, 28»</t>
  </si>
  <si>
    <t>3.2</t>
  </si>
  <si>
    <t>Основное мероприятие «Укрепление материально-технической базы физической культуры и спорта муниципальных образований, принимающих областные сельские спортивные игры»</t>
  </si>
  <si>
    <t>Количество объектов, включенных  во Всероссийский реестр объектов спорта (ед.) = 58</t>
  </si>
  <si>
    <t>3.2.1.</t>
  </si>
  <si>
    <t>Мероприятие «Капитальный ремонт стадиона МАУДО "ДЮСШ им. О.Рахматулиной" по адресу: Томская область, г.Колпашево, ул.Ленина, 52»</t>
  </si>
  <si>
    <t>3.2.2.</t>
  </si>
  <si>
    <t>Мероприятие «Капитальный ремонт стадиона «Кедр» в с.Кривошеино Томской области»</t>
  </si>
  <si>
    <t>Техническая готовность объекта (%) = 57</t>
  </si>
  <si>
    <t>Не выполнен график производства работ по муниципальному контракту подрядной организацией</t>
  </si>
  <si>
    <t>Подпрограмма «Создание условий для развития эффективной молодежной политики в Томской области»</t>
  </si>
  <si>
    <t>Доля молодежи (14-30 лет), положительно оценивающей возможности для развития и самореализации молодежи в регионе (%) = 42</t>
  </si>
  <si>
    <t>4.1</t>
  </si>
  <si>
    <t>ВЦП «Развитие и реализация потенциала молодежи в интересах области»</t>
  </si>
  <si>
    <t>Удельный вес молодежи (14-30 лет) – участников молодежных социальных проектов и мероприятий, процент (%) = 26</t>
  </si>
  <si>
    <t>4.1.1.</t>
  </si>
  <si>
    <t>4.1.2.</t>
  </si>
  <si>
    <t>Обеспечивающая подпрограмма «Обеспечивающая подпрограмма ДМПФКС ТО»</t>
  </si>
  <si>
    <t>Мероприятие 1. "Организация и проведение мероприятий по оказанию государственной поддержки молодежным и детским общесвенным объединениям"</t>
  </si>
  <si>
    <t>Мероприятие 2. «Оказание ОГАУ "Центр спортивной подготовки сборных команд Томской област" государственных работ в фсере молодежной политики, указанных в приложении к ВЦП»</t>
  </si>
  <si>
    <t>«Количество проведенных официальных региональных, межрегиональных и всероссийских физкультурных (физкультурно-оздоровительных) мероприятий (ед.)» = 87</t>
  </si>
  <si>
    <t>«Количество проведенных официальных региональных, межрегиональных и всероссийских физкультурных (физкультурно-оздоровительных) мероприятий (ед.)»  = 87</t>
  </si>
  <si>
    <t>Плановое значение показателя установлено в соответствии с ГП РФ. Отклонение обусловлено отсутсвием в ПП мероприятий по строительству спортивных сооружений.</t>
  </si>
  <si>
    <t>Финансовое обеспечение выплат, %  = 100</t>
  </si>
  <si>
    <t>1. Доля населения, систематически занимающегося физической культурой и спортом, в общей численности населения в возрасте от 3 до 79 лет,  (%) = 27,5                                 2  Удельный вес молодежи (14-30 лет) с активной гражданской позицией в общей численности населения данной возрастной группы (%) = 48</t>
  </si>
  <si>
    <t>Доля населения, систематически занимающегося физической культурой и спортом, в общей численности населения в возрасте от 3 до 79 лет,  (%) = 36,1      2.Удельный вес молодежи (14-30 лет) с активной гражданской позицией в общей численности населения данной возрастной группы (%) = 48</t>
  </si>
  <si>
    <t>По показателю 3. Плановое значение показателя установлено в соответствии с ГП РФ. Отклонение обусловлено нехваткой специалистов по адаптивной физической культуре в МО.</t>
  </si>
  <si>
    <t>Приложение 4</t>
  </si>
  <si>
    <t>1. Врачи и работники медицинских организаций, имеющие высшее медицинское (фармацевтическое) или иное высшее образование, предоставляющие медицинские услуги, (обеспечивающие предоставление медицинских услуг) (чел.) = 13,8    2.Средний медицинский (фармацевтический) персонал (персонал, обеспечивающий предоставление медицинских услуг) (чел.) = 37,5</t>
  </si>
  <si>
    <t>1. Количество государственных услуг (работ), выполненных в полном объеме                   (ед.) = 9                           2.Количество областных государственных учреждений, выполнивших государственные задания в полном объеме (ед.) = 4</t>
  </si>
  <si>
    <t>1. Количество государственных услуг (работ), выполненных в полном объеме (ед.) = 3                   2. Количество областных государственных учреждений, выполнивших государственные задания в полном объеме (ед.) = 1</t>
  </si>
  <si>
    <t>Количество государственных услуг (работ), выполненных в полном объеме (ед.) = 3           2. Количество областных государственных учреждений, выполнивших государственные задания в полном объеме (ед.) = 1</t>
  </si>
  <si>
    <t>Средства областного бюджета выделены после 01.11.2018 г. Заключено соглашение с ОГАУ ЦСП СК ТО от 13.12.2018 № 156. Сроки выполнения мероприятия установлены до 01.11.2019. В отчетном году подготовлено техническое задание для проведения конкурсных процедур</t>
  </si>
  <si>
    <t>Количество приобретенных объектов, ед.  = 1</t>
  </si>
  <si>
    <t>Количество приобретенных объектов, ед. = 1</t>
  </si>
  <si>
    <t>1. Количество мест для занятий физической культурой и спортом (единовременная пропускная способность спортивных сооружений), чел. = 59041</t>
  </si>
  <si>
    <t>1. Количество мест для занятий физической культурой и спортом (единовременная пропускная способность спортивных сооружений), чел. = 55424</t>
  </si>
  <si>
    <t>Спортивный зал приобретен и передан в установленном порядке Томской региональной спортивной молодежной общественной организации «Студия танцев «Юди» для осуществления деятельности по привлечению детей и молодежи к регулярным занятиям физической культурой через спортивно-танцевальные направления. Благодаря тому, что инфраструктура спортивного зала обеспечивает полный доступ к занятиям маломобильных групп населения, проводятся занятия и с данной категорией детей и молодежи. К регулярным занятиям физической культурой и спортом привлечено не менее 1 300 человек, в том числе воспитанников детских домов, детей из малообеспеченных семей, инвалидов, подростков, находящихся в трудной жизненной ситуации.</t>
  </si>
  <si>
    <t>В соответствии с условиями муниципального контракта произведены выплаты (окончательный расчет) подрядной организации за работы по капитальному ремонту стадиона, выполненные в 2017 году.</t>
  </si>
  <si>
    <t>Техническая готовность объекта (%) = 49</t>
  </si>
  <si>
    <t>МК не заключен по причине корректировки ПСД фактическая дата заключения МК - 28.08.20</t>
  </si>
  <si>
    <t xml:space="preserve">на 30.09.2018 техническая готовность - 5% в связи с неисполнением графика производства работ подрядной организацией </t>
  </si>
  <si>
    <t xml:space="preserve">27.12.2018 (отклонение допущено по причине неисполнения графика производства работ подрядной организацией) </t>
  </si>
  <si>
    <t>1. Количество молодежных и детских общественных объединений, включенных в областной реестр молодежных и детских общественных объединений, пользующихся государственной поддержкой                                   (ед.) = 33                     2.Количество участников программ и проектов молодежных и детских общественных объединений (чел.) = 16540</t>
  </si>
  <si>
    <t>1. Количество государственных услуг(работ), выполненных в полном объеме  (-) = 3                   2. Количество областных государственных учреждений, выполнивших государственное задание в полном объеме (-) = 1</t>
  </si>
  <si>
    <t>1.Количество государственных услуг(работ), выполненных в полном объеме (-) = 3  2.Количество областных государственных учреждений, выполнивших государственное задание в полном объеме (-) = 1</t>
  </si>
  <si>
    <t>1. Количество молодежных и детских общественных объединений, включенных в областной реестр молодежных и детских общественных объединений, пользующихся государственной поддержкой                                  (ед.) = 35                    2.Количество участников программ и проектов молодежных и детских общественных объединений (чел.) = 17 000</t>
  </si>
  <si>
    <t xml:space="preserve">Департаментом ведется областной реестр молодежных и детских общественных объединений, пользующихся государственной поддержкой. На 31 января 2018 года в данном реестре состояло 35 организации.                                             В рамках мероприятия проведены два областных конкурса: конкурс программ молодежных и детских общественных объединений в котором        4 ( из 12) организации-победители получили субсидии на реализацию программ на общую сумму 2 690,1 рублей;    Участие в программах молодежных и детских общественных объединений, победивших в областнрм конкурсе, приняли 17 000 человек 
</t>
  </si>
  <si>
    <t>В рамках государственного задания ОГАУ "Центр спортивной подготовки сборных команд Томской области" проведено 29 меропри ( 23 областных и межмуниципальных мероприятий по работе с молодёжью, 5 мероприятий по обеспечению участия предствител молодежи ТО в межрегиональных, всероссийских меропр, 2 мероприятия по информационному обеспечению молодежной политики в ТО). В данных мероприятиях приняли участие 69 166 чел.</t>
  </si>
  <si>
    <t>1. Доля населения, занятого в экономике, занимающегося физической культурой и спортом, в общей численности населения, занятого в экономике,            (%) = 18,2                                    2. Доля учащихся и студентов, систематически занимающихся физической культурой и спортом, в общей численности учащихся и студентов, (%) = 67,6                                                             3. Доля лиц с ограниченными возможностями здоровья и инвалидов, систематически занимающихся физической культурой и спортом, в общей численности указанной категории населения, (%) = 8,3</t>
  </si>
  <si>
    <t>В 2018 году ежемесячно получали дополнительное материальное обеспечение 48 граждан Российской Федерации, постоянно проживающие на территории Томской области и имеющие выдающиеся достижения и особые заслуги перед Российской Федерацией в области физической культуры  и спорта в размере 2300 рублей.</t>
  </si>
  <si>
    <t>В рамках реализации Закона Томской области от 13.12.2006 № 314-ОЗ «О предоставлении субсидий местным бюджетам на обеспечение условий для развития физической культуры и массового спорта» инструкторами по спорту  к регулярным занятиям физической культурой и спортом по месту жительства привлечено 25698 человек;</t>
  </si>
  <si>
    <t>Количество организаций социальной сферы получивших оценку качества оказания услуг (ед.) = 8</t>
  </si>
  <si>
    <t>Количество закупленного оборудования для малобюджетных спортивных площадок (компл) = 30</t>
  </si>
  <si>
    <t>Предоставлены субсидии бюджетам муниципальных образований на приобретение оборудования для малобюджетных спортивных площадок по месту жительства и учебы за исключением муниципального образования «Город Томск», муниципального образования «Городской округ – ЗАТО Северск Томской области». На средства субсидии муниципальными образованиями закуплено 30 комплектов спортивно-технологического оборудования для устройства малобюджетных спортивных площадок по месту жительства и учебы, предназначенных для подготовки к выполнению и выполнения нормативов испытаний (тестов) Комплекса ГТО. Оборудование площадок запланировано до 01.07.2019 г.</t>
  </si>
  <si>
    <t>Количество человек, принявших участие в выполнении нормативов испытаний (тестов) комплекса ГТО (чел.) = 12000</t>
  </si>
  <si>
    <t>Количество человек, принявших участие                                 в выполнении нормативов испытаний (тестов) комплекса ГТО (чел.) = 13170</t>
  </si>
  <si>
    <t>Предоставлены субсидии бюджетам 20 муниципальных образований на приобретение инвентаря и оборудования, предназначенного для подготовки к выполнению нормативов испытаний (тестов) Комплекса ГТО. Оборудование закуплено во всех муниципальных образованиях ТО.</t>
  </si>
  <si>
    <t>Численность спортсменов Томской области, включенных в список кандидатов в спортивные сборные команды Российской Федерации (чел.) = 123</t>
  </si>
  <si>
    <t>Численность спортсменов Томской области, включенных в список кандидатов в спортивные сборные команды Российской Федерации          (чел.) = 76</t>
  </si>
  <si>
    <t>Количество медалей, завоеванных спортсменами Томской области на официальных всероссийских и международных соревнованиях, (ед) = 900</t>
  </si>
  <si>
    <t>Количество медалей, завоеванных спортсменами Томской области на официальных всероссийских и международных соревнованиях, (ед) = 1064</t>
  </si>
  <si>
    <t>Количество единовременных вознаграждений за победы и призовые места на официальных всероссийских и международных соревнованиях, полученных спортсменами и их тренерами (чел.) = 140</t>
  </si>
  <si>
    <t>Количество единовременных вознаграждений за победы и призовые места на официальных всероссийских и международных соревнованиях, полученных спортсменами и их тренерами (чел.) = 168</t>
  </si>
  <si>
    <t>За 2018 год назначены выплаты единовременного вознаграждения 168 человек по 26 видам спорта за победы и призовые места на официальных всероссийских и международных соревнованиях.</t>
  </si>
  <si>
    <t>Несмотря на то, что количество выплаченных единовременных вознаграждений в 2018 году увеличилось по сравнению с 2017 годом на 53, образовался остаток средств в связи с отказом в выплате единовременного вознаграждения спортсмену за 2 место в трех дисциплинах на Чемпионате России и уменьшением размеров некоторых выплат единовременного вознаграждения с учетом корректирующих коэффициентов для спортивных дисциплин, не включенных в программы Олимпийских игр, Паралимпийских игр, Сурдлимпийских игр. Средства в объеме 287,0 тыс. рублей возвращены в бюджет.</t>
  </si>
  <si>
    <t>Средства в объеме 11,5 тыс. рублей возвращены в бюджет в связи с отменой выплаты по причине смерти получателя</t>
  </si>
  <si>
    <t>За 2018 год 2599 спортсменов сборных команд муниципальных образований Томской области приняли участие в в официальных региональных спортивных, физкультурных мероприятиях, проводимых на территории Томской области за счет средств субсидии Обеспечение участия спортивных сборных команд муниципальных районов и городских округов Томской области в официальных региональных спортивных, физкультурных мероприятиях, проводимых на территории Томской области, за исключением спортивных сборных команд муниципального образования «Город Томск», муниципального образования «Городской округ – закрытое административно-территориальное образование Северск Томской области, муниципального образования «Томский район».</t>
  </si>
  <si>
    <t>Показатель недостигнут по причине недостаточности квалифицированных тренеров-преподавателей в отдаленых сельских районах</t>
  </si>
  <si>
    <t xml:space="preserve">Показатель «Отношение среднемесячной заработной платы по категории «Педагогические работники организаций дополнительного образования детей отрасли физической культуры и спорта» к среднемесячному доходу от трудовой деятельности по Томской области (%) составил 100,7 % при плановом значении 100,0% (+0,7%).
Средняя заработная плата составила 36 552,4 руб., при плановом значении 36 297,0 руб. (+255,4 руб.). </t>
  </si>
  <si>
    <t xml:space="preserve">Показатель «Отношение среднемесячной заработной платы по категории «Врачи и работники медицинских организаций, имеющие высшее медицинское (фармацевтическое) или иное высшее образование, предоставляющие медицинские услуги, (обеспечивающие предоставление медицинских услуг)» к среднемесячному доходу от трудовой деятельности по Томской области (%) составил 122,7% при плановом значении 122,7%.
Средняя заработная плата составила 44 519,9 руб., при плановом значении 44 520,0 руб.  
Показатель «Отношение среднемесячной заработной платы по категории «Средний медицинский (фармацевтический) персонал (персонал, обеспечивающий предоставление медицинских услуг)» к среднемесячному доходу от трудовой деятельности по Томской области (%) составил 90,4% при плановом значении 90,0 % .
Средняя заработная плата составила 32 808,7 руб., при плановом значении 32 784,0 руб. (-24,7 руб.). </t>
  </si>
  <si>
    <t>1. Количество государственных услуг (работ), выполненных в полном объеме (ед.) = 9                   2.Количество областных государственных учреждений, выполнивших государственные задания в полном объеме (ед.) = 4</t>
  </si>
  <si>
    <t>За 2018 года в рамках Календарного плана официальных физкультурных мероприятий и спортивных мероприятий Томской области на 2018 год проведено 266 официальных спортивных соревнований, в которых приняли участие 31889 спортсменов. Спортсмены Томской области приняли участие в 335 выездных спортивных межрегиональных, всероссийских и международных соревнованиях, где завоевали 900 медалей, и 111 тренировочных мероприятиях. Спортсмены, проходящие спортивную подготовку в ОГАУ подведомственных Департаменту, приняли участие в 41 межрегиональных, всероссийских и международных спортивных соревнованиях, где завоевали 47 медалей.</t>
  </si>
  <si>
    <t>Количество учреждений, получивших спортивный инвентарь и оборудование                      (ед.) = 44</t>
  </si>
  <si>
    <t>Количество учреждений, получивших спортивный инвентарь и оборудование                 (ед.) = 44</t>
  </si>
  <si>
    <t>1. Количество приобретенного спортивно-технологического оборудования, инвентаря, экипировки (шт.) = 2     2.Количество проведенных тренировочных мероприятий (ед.) = 3</t>
  </si>
  <si>
    <t>1.Количество приобретенного спортивно-технологического оборудования, инвентаря, экипировки (шт.) = 2        2.Количество проведенных тренировочных мероприятий (ед.) = 3</t>
  </si>
  <si>
    <t>1. Количество приобретенного спортивно-технологического оборудования, инвентаря, экипировки (шт.) = 36                     2. Количество проведенных тренировочных мероприятий                       (ед.) = 4                                                3. Количество всероссийских и международных соревнований, в которых приняли участие спортсмены Томской области и их тренеры (ед.) = 4</t>
  </si>
  <si>
    <t>Количество приобретенного оборудования, программного обеспечения (шт.) = 7</t>
  </si>
  <si>
    <t>Количество приобретенного оборудования, программного обеспечения (шт.) = 0</t>
  </si>
  <si>
    <t>Средства областного бюджета выделены после 01.11.2018 г. Заключено соглашение с ТО СШОР от 10.12.2018 № 155. Сроки выполнения мероприятия установлены до 01.11.2019. В отчетном году подготовлено техническое задание для проведения конкурсных процедур.</t>
  </si>
  <si>
    <t>Средства областного бюджета выделены после 01.11.2018 г. Заключено соглашение с ТО СШОР от 14.12.2018 № 159. Сроки выполнения мероприятия установлены до 01.11.2019. В отчетном году подготовлено техническое задание для проведения конкурсных процедур.</t>
  </si>
  <si>
    <t>Количество приобретенных и установленных  буксировочных канатных дорог (компл) = 2</t>
  </si>
  <si>
    <t>Количество приобретенных и установленных  буксировочных канатных дорог (компл) = 0</t>
  </si>
  <si>
    <t>Количество утвержденной заказчиком разработанной комплексной проектной документации (при наличии положительного заключения о достоверности определения сметной стоимости) (ед.) = 1</t>
  </si>
  <si>
    <t>Дополнительные средства на ГП выделены в конце отчетного года (после 01.11.2018 г.).  Расчеты с поставщиками не осуществлялись. Результаты мероприятий будут достигнуты в 2019 году.</t>
  </si>
  <si>
    <t>Дополнительные средства на ГП выделены в конце отчетного года (после 01.11.2018 г.). Расчеты с исполнителем работ не осуществлялись. Результаты мероприятий будут достигнуты в 2019 году.</t>
  </si>
  <si>
    <t>Количество утвержденной заказчиком разработанной комплексной проектной документации (при наличии положительного заключения о достоверности определения сметной стоимости) (ед.) = 0</t>
  </si>
  <si>
    <t>1. Количество приобретенного спортивно-технологического оборудования, инвентаря, экипировки (шт.) = 147                       2. Количество проведенных тренировочных мероприятий                                (ед.) = 7                                        3. Количество всероссийских и международных соревнований, в которых приняли участие спортсмены Томской области и их тренеры (ед.) = 5</t>
  </si>
  <si>
    <t>Средства в объеме 259,3 тыс. рублей (экономия) возвращены в бюджет в связи с меньшим количеством участников  в запланированных тренировочных мероприятиях и экономией при приобретении спортивно-технологического оборудования, инвентаря, экипировки.</t>
  </si>
  <si>
    <t>Количество спортсменов и их тренеров, получающих стипендию Губернатора Томской области (чел.) = 41</t>
  </si>
  <si>
    <t>5,2 тыс. рублей (экономия) - остаток по фактически выплаченным стипендиям. Возвращены в бюджет.</t>
  </si>
  <si>
    <t>Департамент архитектуры и строительства Томской области/ Департамент по молодежной политике, физической культуре и спорту Томской области</t>
  </si>
  <si>
    <t>Работы на объекте ведутся с 2017 года (финансирование в 2017 г. осуществлялось из местного бюджета). Заключено соглашение о предоставлении субсидии с МО "Каргасокский район" 28.02.2019; муниципальный контракт от 10.04.2017 № Ф.2017.105213 на сумму 52 568 297,69 руб., доп.соглашение на сумму 426 196,86 руб., доп.соглашение на сумму 231 290,65 руб., доп. соглашение на сумму 720 679,02 руб. Техническая готовность объекта согласно заключенного муниципального контракта на лимиты 2017-2018 г. - 100 %. Запланированный на 2018 г. объем работ выполнен. Техническая готовность объекта согласно смтной стоимости объекта в соответствии ПСД - 78 %. Завершение реконсрукции стадиона запланирована в 2019 году.</t>
  </si>
  <si>
    <t>Количество объектов, включенных  во Всероссийский реестр объектов спорта (ед.) = 64</t>
  </si>
  <si>
    <t>Выполнение мероприятия и финансирование запланировано ГП на 2 года: 2018 - 2019 гг. В отчетном году заключено соглашение о предоставлении субсидии с МО "Кривошеинский район" 28.02.2018, заключены муниципальные контракты на лимиты 2018 г.: Ф.2018.393817 от 20.08.2018 на сумму 21982966,08 руб., СК-5/18-к от 04.09.2018 на сумму 144144 руб. Техническая готовность объекта согласно заключенным муниципальным контрактам - 72 % от запланированного контрактами объема работ (частично уложен асфальт, выполнены работы по укладке дренажа на футбольном поле, частично завезен щебень на футбольное поле, установлена хоккейная коробка и боксы для запасных игроков и судей). Остаток средств областного бюджета составляет 4 021,8 тыс. рублей. (средства перешли на 2019 год в связи с наличием потребности). Выполнение работ будет продолжено в 2019 году.</t>
  </si>
  <si>
    <t>.</t>
  </si>
  <si>
    <t>Осуществлялись выплаты персоналу государственных органов, оплата взносов, налогов,сборов и иных платежей, закупка товаров, работ и услуг для обеспечения государственных нужд</t>
  </si>
  <si>
    <t>854,0 тыс. рублей - остаток (экономия) по фактически выполненным работам. Средства возвращены в бюджет.</t>
  </si>
  <si>
    <t>Финансирование уменьшено на               2 576,76 тыс.рублей (ограничение кассовых выплат) в соответствии с распоряжением Губернатора Томской области от 09.04.2018 год  № 81-р-в «О мерах по обеспечению сбалансированности областного бюджета до 01 декабря 2018 года»</t>
  </si>
  <si>
    <t xml:space="preserve">Не выполнен график производства работ по муниципальному контракту подрядной организацией.  Остаток средств областного бюджета составляет 4 021,8 тыс. рублей (средства перешли на 2019 год в связи с наличием потребности). Финансирование объекта из местного бюджета по факту больше запланированного ГП на 930,37 тыс. руб. </t>
  </si>
  <si>
    <t>В связи с проведением в с.Каргасок областных сельских летних спортивных игр "Стадион для всех" в августе 2018 года работы по реконструкции стадиона, запланированные в соответствии с лимитами финансирования на 2017-2018 годы завершены в 3 квартале отчетного года. Средства областного бюджета в объеме 694,4 тыс. рублей возвращены в областной бюджет как экономия, достигнутая по результатам оплаты подрядной организации по фактическим объемам выполненных работ. При этом объем финансирования из местного бюджета на 105,4 тыс. руб. больше, чем запланировано ГП</t>
  </si>
  <si>
    <t xml:space="preserve">1) Сумма 100,1 тыс. рублей - ограничения кассовых выплатв соответствии с распоряжением Губернатора Томской области от 09.04.2018 год  № 81-р-в «О мерах по обеспечению сбалансированности областного бюджета до 01 декабря 2018 года»;                                                   2)  137,43 тыс.руб. - экономия по факту оплаты за комунальные услуги и от уплаты налоговов. </t>
  </si>
  <si>
    <t>1. Доля населения, занятого в экономике, занимающегося физической культурой и спортом, в общей численности населения, занятого в экономике, (%) = 22,8                                              2. Доля учащихся и студентов, систематически занимающихся физической культурой и спортом, в общей численности учащихся и студентов,   (%) = 73,6                                          3. Доля лиц с ограниченными возможностями здоровья и инвалидов, систематически занимающихся физической культурой и спортом, в общей численности указанной категории населения,   (%) = 7,2</t>
  </si>
  <si>
    <t>1. Врачи и работники медицинских организаций, имеющие высшее медицинское (фармацевтическое) или иное высшее образование, предоставляющие медицинские услуги, (обеспечивающие предоставление медицинских услуг) (чел.) = 14                                       2.Средний медицинский (фармацевтический) персонал (персонал, обеспечивающий предоставление медицинских услуг) (чел.) = 37,9</t>
  </si>
  <si>
    <t xml:space="preserve"> Средства в объеме 309,9 тыс. руб. возвращены в бюджет как экономия от проведения мероприятия.</t>
  </si>
  <si>
    <t>х</t>
  </si>
  <si>
    <t>Форма № 2 (годовая)
Информация о реализации государственной программы «Развитие молодежной политики, физической культуры и спорта в Томской области» 
по итогам 2018 года</t>
  </si>
  <si>
    <t>Наименование регионального проекта</t>
  </si>
  <si>
    <t>Мероприятие «Проведение тренировочных мероприятий, обеспечение участия спортсменов Томской области и их тренеров во всероссийских и международных  соревнованиях, приобретение спортивно-технологического оборудования, инвентаря, экипировки по базовым видам спорта»</t>
  </si>
</sst>
</file>

<file path=xl/styles.xml><?xml version="1.0" encoding="utf-8"?>
<styleSheet xmlns="http://schemas.openxmlformats.org/spreadsheetml/2006/main">
  <numFmts count="1">
    <numFmt numFmtId="164" formatCode="_-* #,##0.00&quot;р.&quot;_-;\-* #,##0.00&quot;р.&quot;_-;_-* &quot;-&quot;??&quot;р.&quot;_-;_-@_-"/>
  </numFmts>
  <fonts count="5">
    <font>
      <sz val="10"/>
      <color rgb="FF000000"/>
      <name val="Times New Roman"/>
    </font>
    <font>
      <b/>
      <sz val="12"/>
      <color rgb="FF000000"/>
      <name val="Times New Roman"/>
    </font>
    <font>
      <b/>
      <sz val="10"/>
      <color rgb="FF000000"/>
      <name val="Times New Roman"/>
    </font>
    <font>
      <sz val="10"/>
      <color rgb="FF000000"/>
      <name val="Times New Roman"/>
      <family val="1"/>
      <charset val="204"/>
    </font>
    <font>
      <b/>
      <sz val="12"/>
      <color rgb="FF000000"/>
      <name val="Times New Roman"/>
      <family val="1"/>
      <charset val="204"/>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indexed="64"/>
      </bottom>
      <diagonal/>
    </border>
  </borders>
  <cellStyleXfs count="1">
    <xf numFmtId="164" fontId="0" fillId="0" borderId="0">
      <alignment vertical="top" wrapText="1"/>
    </xf>
  </cellStyleXfs>
  <cellXfs count="28">
    <xf numFmtId="164" fontId="0" fillId="0" borderId="0" xfId="0" applyNumberFormat="1" applyFont="1" applyFill="1" applyAlignment="1">
      <alignment vertical="top" wrapText="1"/>
    </xf>
    <xf numFmtId="0" fontId="2" fillId="0" borderId="1" xfId="0" applyNumberFormat="1" applyFont="1" applyFill="1" applyBorder="1" applyAlignment="1">
      <alignment horizontal="center" vertical="center" wrapText="1"/>
    </xf>
    <xf numFmtId="0" fontId="0" fillId="0" borderId="2" xfId="0" applyNumberFormat="1" applyFont="1" applyFill="1" applyBorder="1" applyAlignment="1">
      <alignment horizontal="left" vertical="center" wrapText="1"/>
    </xf>
    <xf numFmtId="0" fontId="0" fillId="0" borderId="2" xfId="0" applyNumberFormat="1" applyFont="1" applyFill="1" applyBorder="1" applyAlignment="1">
      <alignment horizontal="center" vertical="center" wrapText="1"/>
    </xf>
    <xf numFmtId="4" fontId="0" fillId="0" borderId="2" xfId="0" applyNumberFormat="1" applyFont="1" applyFill="1" applyBorder="1" applyAlignment="1">
      <alignment horizontal="right" vertical="center" wrapText="1"/>
    </xf>
    <xf numFmtId="0" fontId="0" fillId="0" borderId="2" xfId="0" applyNumberFormat="1" applyFill="1" applyBorder="1" applyAlignment="1">
      <alignment horizontal="left" vertical="center" wrapText="1"/>
    </xf>
    <xf numFmtId="0" fontId="0" fillId="2" borderId="2" xfId="0" applyNumberFormat="1" applyFill="1" applyBorder="1" applyAlignment="1">
      <alignment horizontal="left" vertical="center" wrapText="1"/>
    </xf>
    <xf numFmtId="0" fontId="0" fillId="2" borderId="2" xfId="0" applyNumberFormat="1" applyFont="1" applyFill="1" applyBorder="1" applyAlignment="1">
      <alignment horizontal="left" vertical="center" wrapText="1"/>
    </xf>
    <xf numFmtId="0" fontId="0" fillId="0" borderId="3" xfId="0" applyNumberFormat="1" applyFont="1" applyFill="1" applyBorder="1" applyAlignment="1">
      <alignment horizontal="left" vertical="center" wrapText="1"/>
    </xf>
    <xf numFmtId="0" fontId="0" fillId="0" borderId="3" xfId="0" applyNumberFormat="1" applyFont="1" applyFill="1" applyBorder="1" applyAlignment="1">
      <alignment vertical="center" wrapText="1"/>
    </xf>
    <xf numFmtId="4" fontId="0" fillId="0" borderId="3" xfId="0" applyNumberFormat="1" applyFont="1" applyFill="1" applyBorder="1" applyAlignment="1">
      <alignment vertical="center" wrapText="1"/>
    </xf>
    <xf numFmtId="0" fontId="0" fillId="0" borderId="4" xfId="0" applyNumberFormat="1" applyFont="1" applyFill="1" applyBorder="1" applyAlignment="1">
      <alignment horizontal="left" vertical="center" wrapText="1"/>
    </xf>
    <xf numFmtId="4" fontId="0" fillId="0" borderId="4" xfId="0" applyNumberFormat="1" applyFont="1" applyFill="1" applyBorder="1" applyAlignment="1">
      <alignment horizontal="right" vertical="center" wrapText="1"/>
    </xf>
    <xf numFmtId="0" fontId="0" fillId="0" borderId="4" xfId="0" applyNumberFormat="1" applyFont="1" applyFill="1" applyBorder="1" applyAlignment="1">
      <alignment horizontal="center" vertical="center" wrapText="1"/>
    </xf>
    <xf numFmtId="0" fontId="0" fillId="0" borderId="2" xfId="0" applyNumberFormat="1" applyFill="1" applyBorder="1" applyAlignment="1">
      <alignment horizontal="center" vertical="center" wrapText="1"/>
    </xf>
    <xf numFmtId="0" fontId="1" fillId="0" borderId="0" xfId="0" applyNumberFormat="1" applyFont="1" applyFill="1" applyAlignment="1">
      <alignment vertical="center" wrapText="1"/>
    </xf>
    <xf numFmtId="14" fontId="0" fillId="0" borderId="2" xfId="0" applyNumberFormat="1" applyFont="1" applyFill="1" applyBorder="1" applyAlignment="1">
      <alignment horizontal="center" vertical="center" wrapText="1"/>
    </xf>
    <xf numFmtId="0" fontId="3" fillId="0" borderId="2" xfId="0" applyNumberFormat="1" applyFont="1" applyFill="1" applyBorder="1" applyAlignment="1">
      <alignment horizontal="left" vertical="center" wrapText="1"/>
    </xf>
    <xf numFmtId="0" fontId="3" fillId="0" borderId="2"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0" borderId="4" xfId="0" applyNumberFormat="1" applyFont="1" applyFill="1" applyBorder="1" applyAlignment="1">
      <alignment horizontal="left" vertical="center" wrapText="1"/>
    </xf>
    <xf numFmtId="4" fontId="0" fillId="0" borderId="2" xfId="0" applyNumberFormat="1" applyFont="1" applyFill="1" applyBorder="1" applyAlignment="1">
      <alignment horizontal="center" vertical="center" wrapText="1"/>
    </xf>
    <xf numFmtId="0" fontId="0" fillId="0" borderId="4" xfId="0" applyNumberFormat="1" applyFill="1" applyBorder="1" applyAlignment="1">
      <alignment horizontal="center" vertical="center" wrapText="1"/>
    </xf>
    <xf numFmtId="0" fontId="3" fillId="0" borderId="4"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164" fontId="0" fillId="0" borderId="0" xfId="0" applyNumberFormat="1" applyFill="1" applyAlignment="1">
      <alignment horizontal="right" vertical="top" wrapText="1"/>
    </xf>
    <xf numFmtId="0" fontId="4" fillId="0" borderId="0" xfId="0" applyNumberFormat="1" applyFont="1" applyFill="1" applyAlignment="1">
      <alignment horizontal="center" vertical="center" wrapText="1"/>
    </xf>
    <xf numFmtId="0" fontId="1" fillId="0" borderId="0" xfId="0" applyNumberFormat="1" applyFont="1" applyFill="1" applyAlignment="1">
      <alignment horizontal="center" vertical="center"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A43"/>
  <sheetViews>
    <sheetView tabSelected="1" view="pageBreakPreview" topLeftCell="B31" zoomScale="80" zoomScaleNormal="70" zoomScaleSheetLayoutView="80" workbookViewId="0">
      <selection activeCell="A32" sqref="A32:XFD32"/>
    </sheetView>
  </sheetViews>
  <sheetFormatPr defaultRowHeight="13.2"/>
  <cols>
    <col min="1" max="1" width="6.33203125" customWidth="1"/>
    <col min="2" max="2" width="32.6640625" customWidth="1"/>
    <col min="3" max="3" width="17.109375" customWidth="1"/>
    <col min="4" max="4" width="12.33203125" customWidth="1"/>
    <col min="5" max="5" width="12" customWidth="1"/>
    <col min="6" max="6" width="11.6640625" customWidth="1"/>
    <col min="7" max="7" width="12.33203125" customWidth="1"/>
    <col min="8" max="9" width="11.77734375" customWidth="1"/>
    <col min="10" max="10" width="11.44140625" customWidth="1"/>
    <col min="11" max="11" width="12.33203125" customWidth="1"/>
    <col min="12" max="12" width="12.44140625" customWidth="1"/>
    <col min="13" max="13" width="12" customWidth="1"/>
    <col min="14" max="14" width="11.6640625" customWidth="1"/>
    <col min="15" max="15" width="8.33203125" customWidth="1"/>
    <col min="16" max="18" width="9" customWidth="1"/>
    <col min="19" max="19" width="8.44140625" customWidth="1"/>
    <col min="20" max="20" width="9.77734375" customWidth="1"/>
    <col min="21" max="22" width="8.44140625" customWidth="1"/>
    <col min="23" max="23" width="29.109375" customWidth="1"/>
    <col min="24" max="24" width="23.6640625" customWidth="1"/>
    <col min="25" max="25" width="22.44140625" customWidth="1"/>
    <col min="26" max="26" width="31.6640625" customWidth="1"/>
    <col min="27" max="27" width="40" customWidth="1"/>
  </cols>
  <sheetData>
    <row r="1" spans="1:27" ht="26.4" customHeight="1">
      <c r="A1" t="s">
        <v>0</v>
      </c>
      <c r="M1" s="25" t="s">
        <v>123</v>
      </c>
      <c r="N1" s="25"/>
    </row>
    <row r="2" spans="1:27" ht="52.35" customHeight="1">
      <c r="A2" s="26" t="s">
        <v>203</v>
      </c>
      <c r="B2" s="27"/>
      <c r="C2" s="27"/>
      <c r="D2" s="27"/>
      <c r="E2" s="27"/>
      <c r="F2" s="27"/>
      <c r="G2" s="27"/>
      <c r="H2" s="27"/>
      <c r="I2" s="27"/>
      <c r="J2" s="27"/>
      <c r="K2" s="27"/>
      <c r="L2" s="27"/>
      <c r="M2" s="27"/>
      <c r="N2" s="27"/>
      <c r="O2" s="15"/>
      <c r="P2" s="15"/>
      <c r="Q2" s="15"/>
      <c r="R2" s="15"/>
      <c r="S2" s="15"/>
      <c r="T2" s="15"/>
      <c r="U2" s="15"/>
      <c r="V2" s="15"/>
      <c r="W2" s="15"/>
      <c r="X2" s="15"/>
      <c r="Y2" s="15"/>
      <c r="Z2" s="15"/>
      <c r="AA2" s="15"/>
    </row>
    <row r="3" spans="1:27" ht="18" customHeight="1">
      <c r="A3" s="27" t="s">
        <v>0</v>
      </c>
      <c r="B3" s="27"/>
      <c r="C3" s="27"/>
      <c r="D3" s="27"/>
      <c r="E3" s="27"/>
      <c r="F3" s="27"/>
      <c r="G3" s="27"/>
      <c r="H3" s="27"/>
      <c r="I3" s="27"/>
      <c r="J3" s="27"/>
      <c r="K3" s="27"/>
      <c r="L3" s="27"/>
      <c r="M3" s="27"/>
      <c r="N3" s="27"/>
      <c r="O3" s="27"/>
      <c r="P3" s="27"/>
      <c r="Q3" s="27"/>
      <c r="R3" s="27"/>
      <c r="S3" s="27"/>
      <c r="T3" s="27"/>
      <c r="U3" s="27"/>
      <c r="V3" s="27"/>
      <c r="W3" s="27"/>
      <c r="X3" s="27"/>
      <c r="Y3" s="27"/>
      <c r="Z3" s="27"/>
      <c r="AA3" s="27"/>
    </row>
    <row r="4" spans="1:27" ht="21.6" customHeight="1">
      <c r="A4" s="24" t="s">
        <v>1</v>
      </c>
      <c r="B4" s="24" t="s">
        <v>2</v>
      </c>
      <c r="C4" s="24" t="s">
        <v>3</v>
      </c>
      <c r="D4" s="24" t="s">
        <v>204</v>
      </c>
      <c r="E4" s="24" t="s">
        <v>4</v>
      </c>
      <c r="F4" s="24"/>
      <c r="G4" s="24"/>
      <c r="H4" s="24"/>
      <c r="I4" s="24"/>
      <c r="J4" s="24" t="s">
        <v>5</v>
      </c>
      <c r="K4" s="24"/>
      <c r="L4" s="24"/>
      <c r="M4" s="24"/>
      <c r="N4" s="24"/>
      <c r="O4" s="24" t="s">
        <v>6</v>
      </c>
      <c r="P4" s="24"/>
      <c r="Q4" s="24"/>
      <c r="R4" s="24"/>
      <c r="S4" s="24" t="s">
        <v>7</v>
      </c>
      <c r="T4" s="24"/>
      <c r="U4" s="24"/>
      <c r="V4" s="24"/>
      <c r="W4" s="24" t="s">
        <v>8</v>
      </c>
      <c r="X4" s="24" t="s">
        <v>9</v>
      </c>
      <c r="Y4" s="24" t="s">
        <v>10</v>
      </c>
      <c r="Z4" s="24" t="s">
        <v>11</v>
      </c>
      <c r="AA4" s="24" t="s">
        <v>12</v>
      </c>
    </row>
    <row r="5" spans="1:27" ht="27" customHeight="1">
      <c r="A5" s="24" t="s">
        <v>0</v>
      </c>
      <c r="B5" s="24" t="s">
        <v>0</v>
      </c>
      <c r="C5" s="24" t="s">
        <v>0</v>
      </c>
      <c r="D5" s="24" t="s">
        <v>0</v>
      </c>
      <c r="E5" s="24" t="s">
        <v>13</v>
      </c>
      <c r="F5" s="24"/>
      <c r="G5" s="24"/>
      <c r="H5" s="24"/>
      <c r="I5" s="24"/>
      <c r="J5" s="24"/>
      <c r="K5" s="24"/>
      <c r="L5" s="24"/>
      <c r="M5" s="24"/>
      <c r="N5" s="24"/>
      <c r="O5" s="24" t="s">
        <v>14</v>
      </c>
      <c r="P5" s="24"/>
      <c r="Q5" s="24"/>
      <c r="R5" s="24"/>
      <c r="S5" s="24"/>
      <c r="T5" s="24"/>
      <c r="U5" s="24"/>
      <c r="V5" s="24"/>
      <c r="W5" s="24" t="s">
        <v>0</v>
      </c>
      <c r="X5" s="24" t="s">
        <v>0</v>
      </c>
      <c r="Y5" s="24" t="s">
        <v>0</v>
      </c>
      <c r="Z5" s="24" t="s">
        <v>0</v>
      </c>
      <c r="AA5" s="24" t="s">
        <v>0</v>
      </c>
    </row>
    <row r="6" spans="1:27" ht="49.2" customHeight="1">
      <c r="A6" s="24" t="s">
        <v>0</v>
      </c>
      <c r="B6" s="24" t="s">
        <v>0</v>
      </c>
      <c r="C6" s="24" t="s">
        <v>0</v>
      </c>
      <c r="D6" s="24" t="s">
        <v>0</v>
      </c>
      <c r="E6" s="1" t="s">
        <v>15</v>
      </c>
      <c r="F6" s="1" t="s">
        <v>16</v>
      </c>
      <c r="G6" s="1" t="s">
        <v>17</v>
      </c>
      <c r="H6" s="1" t="s">
        <v>18</v>
      </c>
      <c r="I6" s="1" t="s">
        <v>19</v>
      </c>
      <c r="J6" s="1" t="s">
        <v>20</v>
      </c>
      <c r="K6" s="1" t="s">
        <v>16</v>
      </c>
      <c r="L6" s="1" t="s">
        <v>17</v>
      </c>
      <c r="M6" s="1" t="s">
        <v>18</v>
      </c>
      <c r="N6" s="1" t="s">
        <v>19</v>
      </c>
      <c r="O6" s="1" t="s">
        <v>16</v>
      </c>
      <c r="P6" s="1" t="s">
        <v>17</v>
      </c>
      <c r="Q6" s="1" t="s">
        <v>18</v>
      </c>
      <c r="R6" s="1" t="s">
        <v>19</v>
      </c>
      <c r="S6" s="1" t="s">
        <v>16</v>
      </c>
      <c r="T6" s="1" t="s">
        <v>17</v>
      </c>
      <c r="U6" s="1" t="s">
        <v>18</v>
      </c>
      <c r="V6" s="1" t="s">
        <v>19</v>
      </c>
      <c r="W6" s="24" t="s">
        <v>0</v>
      </c>
      <c r="X6" s="24" t="s">
        <v>0</v>
      </c>
      <c r="Y6" s="24" t="s">
        <v>0</v>
      </c>
      <c r="Z6" s="24" t="s">
        <v>0</v>
      </c>
      <c r="AA6" s="24" t="s">
        <v>0</v>
      </c>
    </row>
    <row r="7" spans="1:27" ht="20.399999999999999" customHeight="1">
      <c r="A7" s="1" t="s">
        <v>21</v>
      </c>
      <c r="B7" s="1" t="s">
        <v>22</v>
      </c>
      <c r="C7" s="1" t="s">
        <v>23</v>
      </c>
      <c r="D7" s="1" t="s">
        <v>24</v>
      </c>
      <c r="E7" s="1">
        <v>5</v>
      </c>
      <c r="F7" s="1">
        <v>6</v>
      </c>
      <c r="G7" s="1">
        <v>7</v>
      </c>
      <c r="H7" s="1">
        <v>8</v>
      </c>
      <c r="I7" s="1">
        <v>9</v>
      </c>
      <c r="J7" s="1">
        <v>10</v>
      </c>
      <c r="K7" s="1">
        <v>11</v>
      </c>
      <c r="L7" s="1">
        <v>12</v>
      </c>
      <c r="M7" s="1">
        <v>13</v>
      </c>
      <c r="N7" s="1">
        <v>14</v>
      </c>
      <c r="O7" s="1">
        <v>15</v>
      </c>
      <c r="P7" s="1">
        <v>16</v>
      </c>
      <c r="Q7" s="1">
        <v>17</v>
      </c>
      <c r="R7" s="1">
        <v>18</v>
      </c>
      <c r="S7" s="1">
        <v>19</v>
      </c>
      <c r="T7" s="1">
        <v>20</v>
      </c>
      <c r="U7" s="1">
        <v>21</v>
      </c>
      <c r="V7" s="1">
        <v>22</v>
      </c>
      <c r="W7" s="1">
        <v>23</v>
      </c>
      <c r="X7" s="1">
        <v>24</v>
      </c>
      <c r="Y7" s="1">
        <v>25</v>
      </c>
      <c r="Z7" s="1">
        <v>26</v>
      </c>
      <c r="AA7" s="1">
        <v>27</v>
      </c>
    </row>
    <row r="8" spans="1:27" ht="224.25" customHeight="1">
      <c r="A8" s="3" t="s">
        <v>0</v>
      </c>
      <c r="B8" s="3" t="s">
        <v>26</v>
      </c>
      <c r="C8" s="3" t="s">
        <v>27</v>
      </c>
      <c r="D8" s="3" t="s">
        <v>28</v>
      </c>
      <c r="E8" s="21">
        <f>F8+G8+H8+I8</f>
        <v>774023.59</v>
      </c>
      <c r="F8" s="21">
        <f>F9+F17+F31+F38+F42</f>
        <v>142537.05000000002</v>
      </c>
      <c r="G8" s="21">
        <f t="shared" ref="G8:I8" si="0">G9+G17+G31+G38+G42</f>
        <v>287693.83</v>
      </c>
      <c r="H8" s="21">
        <f t="shared" si="0"/>
        <v>115421.34999999999</v>
      </c>
      <c r="I8" s="21">
        <f t="shared" si="0"/>
        <v>228371.36000000002</v>
      </c>
      <c r="J8" s="21">
        <f>K8+L8+M8+N8</f>
        <v>769823.8</v>
      </c>
      <c r="K8" s="21">
        <f>K9+K17+K31+K38+K42</f>
        <v>129424.6</v>
      </c>
      <c r="L8" s="21">
        <f t="shared" ref="L8:N8" si="1">L9+L17+L31+L38+L42</f>
        <v>301526.7</v>
      </c>
      <c r="M8" s="21">
        <f t="shared" si="1"/>
        <v>159729.79999999999</v>
      </c>
      <c r="N8" s="21">
        <f t="shared" si="1"/>
        <v>179142.7</v>
      </c>
      <c r="O8" s="3" t="s">
        <v>28</v>
      </c>
      <c r="P8" s="3" t="s">
        <v>28</v>
      </c>
      <c r="Q8" s="3" t="s">
        <v>28</v>
      </c>
      <c r="R8" s="3" t="s">
        <v>28</v>
      </c>
      <c r="S8" s="3" t="s">
        <v>28</v>
      </c>
      <c r="T8" s="3" t="s">
        <v>28</v>
      </c>
      <c r="U8" s="3" t="s">
        <v>28</v>
      </c>
      <c r="V8" s="3" t="s">
        <v>28</v>
      </c>
      <c r="W8" s="3" t="s">
        <v>28</v>
      </c>
      <c r="X8" s="14" t="s">
        <v>120</v>
      </c>
      <c r="Y8" s="14" t="s">
        <v>121</v>
      </c>
      <c r="Z8" s="3" t="s">
        <v>0</v>
      </c>
      <c r="AA8" s="3" t="s">
        <v>28</v>
      </c>
    </row>
    <row r="9" spans="1:27" ht="357" customHeight="1">
      <c r="A9" s="3" t="s">
        <v>21</v>
      </c>
      <c r="B9" s="3" t="s">
        <v>29</v>
      </c>
      <c r="C9" s="3" t="s">
        <v>27</v>
      </c>
      <c r="D9" s="3" t="s">
        <v>30</v>
      </c>
      <c r="E9" s="21">
        <v>89512.1</v>
      </c>
      <c r="F9" s="21">
        <f>F10</f>
        <v>20906.5</v>
      </c>
      <c r="G9" s="21">
        <f>G10</f>
        <v>26405.1</v>
      </c>
      <c r="H9" s="21">
        <f>H10</f>
        <v>25798</v>
      </c>
      <c r="I9" s="21">
        <f>I10</f>
        <v>16402.5</v>
      </c>
      <c r="J9" s="21">
        <f>K9+L9+M9+N9</f>
        <v>89500.599999999991</v>
      </c>
      <c r="K9" s="21">
        <f>K10</f>
        <v>20906.5</v>
      </c>
      <c r="L9" s="21">
        <f>L10</f>
        <v>17405.099999999999</v>
      </c>
      <c r="M9" s="21">
        <f>M10</f>
        <v>20785.699999999997</v>
      </c>
      <c r="N9" s="21">
        <f>N10</f>
        <v>30403.3</v>
      </c>
      <c r="O9" s="3" t="s">
        <v>28</v>
      </c>
      <c r="P9" s="3" t="s">
        <v>28</v>
      </c>
      <c r="Q9" s="3" t="s">
        <v>28</v>
      </c>
      <c r="R9" s="3" t="s">
        <v>28</v>
      </c>
      <c r="S9" s="3" t="s">
        <v>28</v>
      </c>
      <c r="T9" s="3" t="s">
        <v>28</v>
      </c>
      <c r="U9" s="3" t="s">
        <v>28</v>
      </c>
      <c r="V9" s="3" t="s">
        <v>28</v>
      </c>
      <c r="W9" s="3" t="s">
        <v>28</v>
      </c>
      <c r="X9" s="14" t="s">
        <v>145</v>
      </c>
      <c r="Y9" s="19" t="s">
        <v>199</v>
      </c>
      <c r="Z9" s="14" t="s">
        <v>122</v>
      </c>
      <c r="AA9" s="3" t="s">
        <v>28</v>
      </c>
    </row>
    <row r="10" spans="1:27" ht="150.75" customHeight="1">
      <c r="A10" s="2" t="s">
        <v>31</v>
      </c>
      <c r="B10" s="2" t="s">
        <v>32</v>
      </c>
      <c r="C10" s="2" t="s">
        <v>27</v>
      </c>
      <c r="D10" s="3" t="s">
        <v>28</v>
      </c>
      <c r="E10" s="4">
        <f t="shared" ref="E10:E42" si="2">F10+G10+H10+I10</f>
        <v>89512.1</v>
      </c>
      <c r="F10" s="4">
        <f t="shared" ref="F10:N10" si="3">F11+F12+F13+F14+F15+F16</f>
        <v>20906.5</v>
      </c>
      <c r="G10" s="4">
        <f t="shared" si="3"/>
        <v>26405.1</v>
      </c>
      <c r="H10" s="4">
        <f t="shared" si="3"/>
        <v>25798</v>
      </c>
      <c r="I10" s="4">
        <f t="shared" si="3"/>
        <v>16402.5</v>
      </c>
      <c r="J10" s="4">
        <f t="shared" si="3"/>
        <v>89500.6</v>
      </c>
      <c r="K10" s="4">
        <f t="shared" si="3"/>
        <v>20906.5</v>
      </c>
      <c r="L10" s="4">
        <f t="shared" si="3"/>
        <v>17405.099999999999</v>
      </c>
      <c r="M10" s="4">
        <f t="shared" si="3"/>
        <v>20785.699999999997</v>
      </c>
      <c r="N10" s="4">
        <f t="shared" si="3"/>
        <v>30403.3</v>
      </c>
      <c r="O10" s="3" t="s">
        <v>28</v>
      </c>
      <c r="P10" s="3" t="s">
        <v>28</v>
      </c>
      <c r="Q10" s="3" t="s">
        <v>28</v>
      </c>
      <c r="R10" s="3" t="s">
        <v>28</v>
      </c>
      <c r="S10" s="3" t="s">
        <v>28</v>
      </c>
      <c r="T10" s="3" t="s">
        <v>28</v>
      </c>
      <c r="U10" s="3" t="s">
        <v>28</v>
      </c>
      <c r="V10" s="3" t="s">
        <v>28</v>
      </c>
      <c r="W10" s="3" t="s">
        <v>28</v>
      </c>
      <c r="X10" s="5" t="s">
        <v>116</v>
      </c>
      <c r="Y10" s="5" t="s">
        <v>117</v>
      </c>
      <c r="Z10" s="2" t="s">
        <v>0</v>
      </c>
      <c r="AA10" s="2" t="s">
        <v>0</v>
      </c>
    </row>
    <row r="11" spans="1:27" ht="201" customHeight="1">
      <c r="A11" s="2" t="s">
        <v>33</v>
      </c>
      <c r="B11" s="2" t="s">
        <v>34</v>
      </c>
      <c r="C11" s="2" t="s">
        <v>27</v>
      </c>
      <c r="D11" s="3" t="s">
        <v>28</v>
      </c>
      <c r="E11" s="4">
        <f t="shared" si="2"/>
        <v>1324.8</v>
      </c>
      <c r="F11" s="4">
        <v>331.2</v>
      </c>
      <c r="G11" s="4">
        <v>331.2</v>
      </c>
      <c r="H11" s="4">
        <v>331.2</v>
      </c>
      <c r="I11" s="4">
        <v>331.2</v>
      </c>
      <c r="J11" s="4">
        <f t="shared" ref="J11:J42" si="4">K11+L11+M11+N11</f>
        <v>1313.3000000000002</v>
      </c>
      <c r="K11" s="4">
        <v>331.2</v>
      </c>
      <c r="L11" s="4">
        <v>331.2</v>
      </c>
      <c r="M11" s="4">
        <v>324.3</v>
      </c>
      <c r="N11" s="4">
        <v>326.60000000000002</v>
      </c>
      <c r="O11" s="3" t="s">
        <v>28</v>
      </c>
      <c r="P11" s="3" t="s">
        <v>28</v>
      </c>
      <c r="Q11" s="3" t="s">
        <v>28</v>
      </c>
      <c r="R11" s="3" t="s">
        <v>28</v>
      </c>
      <c r="S11" s="3" t="s">
        <v>28</v>
      </c>
      <c r="T11" s="3" t="s">
        <v>28</v>
      </c>
      <c r="U11" s="3" t="s">
        <v>28</v>
      </c>
      <c r="V11" s="3" t="s">
        <v>28</v>
      </c>
      <c r="W11" s="5" t="s">
        <v>162</v>
      </c>
      <c r="X11" s="2" t="s">
        <v>35</v>
      </c>
      <c r="Y11" s="2" t="s">
        <v>35</v>
      </c>
      <c r="Z11" s="2" t="s">
        <v>0</v>
      </c>
      <c r="AA11" s="5" t="s">
        <v>146</v>
      </c>
    </row>
    <row r="12" spans="1:27" ht="133.5" customHeight="1">
      <c r="A12" s="2" t="s">
        <v>36</v>
      </c>
      <c r="B12" s="2" t="s">
        <v>37</v>
      </c>
      <c r="C12" s="2" t="s">
        <v>27</v>
      </c>
      <c r="D12" s="3" t="s">
        <v>28</v>
      </c>
      <c r="E12" s="4">
        <f t="shared" si="2"/>
        <v>56637.3</v>
      </c>
      <c r="F12" s="4">
        <v>12075.3</v>
      </c>
      <c r="G12" s="4">
        <v>12073.9</v>
      </c>
      <c r="H12" s="4">
        <v>20416.8</v>
      </c>
      <c r="I12" s="4">
        <v>12071.3</v>
      </c>
      <c r="J12" s="4">
        <f t="shared" si="4"/>
        <v>56637.3</v>
      </c>
      <c r="K12" s="4">
        <v>12075.3</v>
      </c>
      <c r="L12" s="4">
        <v>12073.9</v>
      </c>
      <c r="M12" s="4">
        <v>15411.4</v>
      </c>
      <c r="N12" s="4">
        <v>17076.7</v>
      </c>
      <c r="O12" s="3" t="s">
        <v>28</v>
      </c>
      <c r="P12" s="3" t="s">
        <v>28</v>
      </c>
      <c r="Q12" s="3" t="s">
        <v>28</v>
      </c>
      <c r="R12" s="3" t="s">
        <v>28</v>
      </c>
      <c r="S12" s="3" t="s">
        <v>28</v>
      </c>
      <c r="T12" s="3" t="s">
        <v>28</v>
      </c>
      <c r="U12" s="3" t="s">
        <v>28</v>
      </c>
      <c r="V12" s="3" t="s">
        <v>28</v>
      </c>
      <c r="W12" s="2"/>
      <c r="X12" s="2" t="s">
        <v>38</v>
      </c>
      <c r="Y12" s="2" t="s">
        <v>39</v>
      </c>
      <c r="Z12" s="2" t="s">
        <v>0</v>
      </c>
      <c r="AA12" s="5" t="s">
        <v>147</v>
      </c>
    </row>
    <row r="13" spans="1:27" ht="242.25" customHeight="1">
      <c r="A13" s="2" t="s">
        <v>40</v>
      </c>
      <c r="B13" s="2" t="s">
        <v>41</v>
      </c>
      <c r="C13" s="2" t="s">
        <v>27</v>
      </c>
      <c r="D13" s="3" t="s">
        <v>28</v>
      </c>
      <c r="E13" s="4">
        <f t="shared" si="2"/>
        <v>50</v>
      </c>
      <c r="F13" s="4">
        <v>0</v>
      </c>
      <c r="G13" s="4">
        <v>0</v>
      </c>
      <c r="H13" s="4">
        <v>50</v>
      </c>
      <c r="I13" s="4">
        <v>0</v>
      </c>
      <c r="J13" s="4">
        <f t="shared" si="4"/>
        <v>50</v>
      </c>
      <c r="K13" s="4">
        <v>0</v>
      </c>
      <c r="L13" s="4">
        <v>0</v>
      </c>
      <c r="M13" s="4">
        <v>50</v>
      </c>
      <c r="N13" s="4">
        <v>0</v>
      </c>
      <c r="O13" s="3" t="s">
        <v>28</v>
      </c>
      <c r="P13" s="3" t="s">
        <v>28</v>
      </c>
      <c r="Q13" s="3" t="s">
        <v>28</v>
      </c>
      <c r="R13" s="3" t="s">
        <v>28</v>
      </c>
      <c r="S13" s="3" t="s">
        <v>28</v>
      </c>
      <c r="T13" s="3" t="s">
        <v>28</v>
      </c>
      <c r="U13" s="3" t="s">
        <v>28</v>
      </c>
      <c r="V13" s="3" t="s">
        <v>28</v>
      </c>
      <c r="W13" s="2" t="s">
        <v>0</v>
      </c>
      <c r="X13" s="5" t="s">
        <v>148</v>
      </c>
      <c r="Y13" s="5" t="s">
        <v>148</v>
      </c>
      <c r="Z13" s="2" t="s">
        <v>0</v>
      </c>
      <c r="AA13" s="2" t="s">
        <v>42</v>
      </c>
    </row>
    <row r="14" spans="1:27" ht="169.2" customHeight="1">
      <c r="A14" s="3" t="s">
        <v>43</v>
      </c>
      <c r="B14" s="3" t="s">
        <v>44</v>
      </c>
      <c r="C14" s="3" t="s">
        <v>27</v>
      </c>
      <c r="D14" s="3" t="s">
        <v>28</v>
      </c>
      <c r="E14" s="21">
        <f t="shared" si="2"/>
        <v>20000</v>
      </c>
      <c r="F14" s="21">
        <v>8500</v>
      </c>
      <c r="G14" s="21">
        <v>5000</v>
      </c>
      <c r="H14" s="21">
        <v>5000</v>
      </c>
      <c r="I14" s="21">
        <v>1500</v>
      </c>
      <c r="J14" s="21">
        <f t="shared" si="4"/>
        <v>20000</v>
      </c>
      <c r="K14" s="21">
        <v>8500</v>
      </c>
      <c r="L14" s="21">
        <v>5000</v>
      </c>
      <c r="M14" s="21">
        <v>5000</v>
      </c>
      <c r="N14" s="21">
        <v>1500</v>
      </c>
      <c r="O14" s="3" t="s">
        <v>28</v>
      </c>
      <c r="P14" s="3" t="s">
        <v>28</v>
      </c>
      <c r="Q14" s="3" t="s">
        <v>28</v>
      </c>
      <c r="R14" s="3" t="s">
        <v>28</v>
      </c>
      <c r="S14" s="3" t="s">
        <v>28</v>
      </c>
      <c r="T14" s="3" t="s">
        <v>28</v>
      </c>
      <c r="U14" s="3" t="s">
        <v>28</v>
      </c>
      <c r="V14" s="3" t="s">
        <v>28</v>
      </c>
      <c r="W14" s="3" t="s">
        <v>0</v>
      </c>
      <c r="X14" s="14" t="s">
        <v>126</v>
      </c>
      <c r="Y14" s="14" t="s">
        <v>127</v>
      </c>
      <c r="Z14" s="2" t="s">
        <v>0</v>
      </c>
      <c r="AA14" s="2" t="s">
        <v>45</v>
      </c>
    </row>
    <row r="15" spans="1:27" ht="221.4" customHeight="1">
      <c r="A15" s="2" t="s">
        <v>46</v>
      </c>
      <c r="B15" s="2" t="s">
        <v>47</v>
      </c>
      <c r="C15" s="2" t="s">
        <v>27</v>
      </c>
      <c r="D15" s="3" t="s">
        <v>28</v>
      </c>
      <c r="E15" s="4">
        <f t="shared" si="2"/>
        <v>9000</v>
      </c>
      <c r="F15" s="4">
        <v>0</v>
      </c>
      <c r="G15" s="4">
        <v>9000</v>
      </c>
      <c r="H15" s="4">
        <v>0</v>
      </c>
      <c r="I15" s="4">
        <v>0</v>
      </c>
      <c r="J15" s="4">
        <f t="shared" si="4"/>
        <v>9000</v>
      </c>
      <c r="K15" s="4">
        <v>0</v>
      </c>
      <c r="L15" s="4">
        <v>0</v>
      </c>
      <c r="M15" s="4">
        <v>0</v>
      </c>
      <c r="N15" s="4">
        <v>9000</v>
      </c>
      <c r="O15" s="3" t="s">
        <v>28</v>
      </c>
      <c r="P15" s="3" t="s">
        <v>28</v>
      </c>
      <c r="Q15" s="3" t="s">
        <v>28</v>
      </c>
      <c r="R15" s="3" t="s">
        <v>28</v>
      </c>
      <c r="S15" s="3" t="s">
        <v>28</v>
      </c>
      <c r="T15" s="3" t="s">
        <v>28</v>
      </c>
      <c r="U15" s="3" t="s">
        <v>28</v>
      </c>
      <c r="V15" s="3" t="s">
        <v>28</v>
      </c>
      <c r="W15" s="2" t="s">
        <v>0</v>
      </c>
      <c r="X15" s="5" t="s">
        <v>149</v>
      </c>
      <c r="Y15" s="5" t="s">
        <v>149</v>
      </c>
      <c r="Z15" s="2" t="s">
        <v>0</v>
      </c>
      <c r="AA15" s="5" t="s">
        <v>150</v>
      </c>
    </row>
    <row r="16" spans="1:27" ht="105" customHeight="1">
      <c r="A16" s="2" t="s">
        <v>48</v>
      </c>
      <c r="B16" s="2" t="s">
        <v>49</v>
      </c>
      <c r="C16" s="2" t="s">
        <v>27</v>
      </c>
      <c r="D16" s="3" t="s">
        <v>28</v>
      </c>
      <c r="E16" s="4">
        <f t="shared" si="2"/>
        <v>2500</v>
      </c>
      <c r="F16" s="4">
        <v>0</v>
      </c>
      <c r="G16" s="4">
        <v>0</v>
      </c>
      <c r="H16" s="4">
        <v>0</v>
      </c>
      <c r="I16" s="4">
        <v>2500</v>
      </c>
      <c r="J16" s="4">
        <f t="shared" si="4"/>
        <v>2500</v>
      </c>
      <c r="K16" s="4">
        <v>0</v>
      </c>
      <c r="L16" s="4">
        <v>0</v>
      </c>
      <c r="M16" s="4">
        <v>0</v>
      </c>
      <c r="N16" s="4">
        <v>2500</v>
      </c>
      <c r="O16" s="3" t="s">
        <v>28</v>
      </c>
      <c r="P16" s="3" t="s">
        <v>28</v>
      </c>
      <c r="Q16" s="3" t="s">
        <v>28</v>
      </c>
      <c r="R16" s="3" t="s">
        <v>28</v>
      </c>
      <c r="S16" s="3" t="s">
        <v>28</v>
      </c>
      <c r="T16" s="3" t="s">
        <v>28</v>
      </c>
      <c r="U16" s="3" t="s">
        <v>28</v>
      </c>
      <c r="V16" s="3" t="s">
        <v>28</v>
      </c>
      <c r="W16" s="2" t="s">
        <v>0</v>
      </c>
      <c r="X16" s="5" t="s">
        <v>151</v>
      </c>
      <c r="Y16" s="5" t="s">
        <v>152</v>
      </c>
      <c r="Z16" s="2" t="s">
        <v>0</v>
      </c>
      <c r="AA16" s="5" t="s">
        <v>153</v>
      </c>
    </row>
    <row r="17" spans="1:27" ht="104.4" customHeight="1">
      <c r="A17" s="2" t="s">
        <v>22</v>
      </c>
      <c r="B17" s="2" t="s">
        <v>50</v>
      </c>
      <c r="C17" s="2" t="s">
        <v>27</v>
      </c>
      <c r="D17" s="17" t="s">
        <v>202</v>
      </c>
      <c r="E17" s="4">
        <f t="shared" si="2"/>
        <v>416450.5</v>
      </c>
      <c r="F17" s="4">
        <f>F18</f>
        <v>113099.2</v>
      </c>
      <c r="G17" s="4">
        <f>G18</f>
        <v>75562.5</v>
      </c>
      <c r="H17" s="4">
        <f>H18</f>
        <v>75714.7</v>
      </c>
      <c r="I17" s="4">
        <f>I18</f>
        <v>152074.1</v>
      </c>
      <c r="J17" s="4">
        <f t="shared" si="4"/>
        <v>415045.00000000006</v>
      </c>
      <c r="K17" s="4">
        <f>K18</f>
        <v>100816.1</v>
      </c>
      <c r="L17" s="4">
        <f t="shared" ref="L17:N17" si="5">L18</f>
        <v>95181.1</v>
      </c>
      <c r="M17" s="4">
        <f t="shared" si="5"/>
        <v>105617.60000000001</v>
      </c>
      <c r="N17" s="4">
        <f t="shared" si="5"/>
        <v>113430.20000000001</v>
      </c>
      <c r="O17" s="3" t="s">
        <v>28</v>
      </c>
      <c r="P17" s="3" t="s">
        <v>28</v>
      </c>
      <c r="Q17" s="3" t="s">
        <v>28</v>
      </c>
      <c r="R17" s="3" t="s">
        <v>28</v>
      </c>
      <c r="S17" s="3" t="s">
        <v>28</v>
      </c>
      <c r="T17" s="3" t="s">
        <v>28</v>
      </c>
      <c r="U17" s="3" t="s">
        <v>28</v>
      </c>
      <c r="V17" s="3" t="s">
        <v>28</v>
      </c>
      <c r="W17" s="3" t="s">
        <v>28</v>
      </c>
      <c r="X17" s="5" t="s">
        <v>155</v>
      </c>
      <c r="Y17" s="5" t="s">
        <v>154</v>
      </c>
      <c r="Z17" s="2" t="s">
        <v>0</v>
      </c>
      <c r="AA17" s="3" t="s">
        <v>28</v>
      </c>
    </row>
    <row r="18" spans="1:27" ht="103.95" customHeight="1">
      <c r="A18" s="2" t="s">
        <v>51</v>
      </c>
      <c r="B18" s="2" t="s">
        <v>52</v>
      </c>
      <c r="C18" s="2" t="s">
        <v>27</v>
      </c>
      <c r="D18" s="3" t="s">
        <v>28</v>
      </c>
      <c r="E18" s="4">
        <f t="shared" si="2"/>
        <v>416450.5</v>
      </c>
      <c r="F18" s="4">
        <f>F19+F20+F21+F22+F23+F24+F25+F26+F27+F28+F29+F30</f>
        <v>113099.2</v>
      </c>
      <c r="G18" s="4">
        <f t="shared" ref="G18:I18" si="6">G19+G20+G21+G22+G23+G24+G25+G26+G27+G28+G29+G30</f>
        <v>75562.5</v>
      </c>
      <c r="H18" s="4">
        <f>H19+H20+H21+H22+H23+H24+H25+H26+H27+H28+H29+H30</f>
        <v>75714.7</v>
      </c>
      <c r="I18" s="4">
        <f t="shared" si="6"/>
        <v>152074.1</v>
      </c>
      <c r="J18" s="4">
        <f t="shared" si="4"/>
        <v>415045.00000000006</v>
      </c>
      <c r="K18" s="4">
        <f>K19+K20+K21+K22+K24+K25+K26+K27+K28+K29+K30+K23</f>
        <v>100816.1</v>
      </c>
      <c r="L18" s="4">
        <f t="shared" ref="L18:N18" si="7">L19+L20+L21+L22+L24+L25+L26+L27+L28+L29+L30+L23</f>
        <v>95181.1</v>
      </c>
      <c r="M18" s="4">
        <f t="shared" si="7"/>
        <v>105617.60000000001</v>
      </c>
      <c r="N18" s="4">
        <f t="shared" si="7"/>
        <v>113430.20000000001</v>
      </c>
      <c r="O18" s="3" t="s">
        <v>28</v>
      </c>
      <c r="P18" s="3" t="s">
        <v>28</v>
      </c>
      <c r="Q18" s="3" t="s">
        <v>28</v>
      </c>
      <c r="R18" s="3" t="s">
        <v>28</v>
      </c>
      <c r="S18" s="3" t="s">
        <v>28</v>
      </c>
      <c r="T18" s="3" t="s">
        <v>28</v>
      </c>
      <c r="U18" s="3" t="s">
        <v>28</v>
      </c>
      <c r="V18" s="3" t="s">
        <v>28</v>
      </c>
      <c r="W18" s="3" t="s">
        <v>28</v>
      </c>
      <c r="X18" s="5" t="s">
        <v>156</v>
      </c>
      <c r="Y18" s="5" t="s">
        <v>157</v>
      </c>
      <c r="Z18" s="2" t="s">
        <v>0</v>
      </c>
      <c r="AA18" s="2" t="s">
        <v>0</v>
      </c>
    </row>
    <row r="19" spans="1:27" ht="123" customHeight="1">
      <c r="A19" s="2" t="s">
        <v>53</v>
      </c>
      <c r="B19" s="2" t="s">
        <v>54</v>
      </c>
      <c r="C19" s="2" t="s">
        <v>27</v>
      </c>
      <c r="D19" s="3" t="s">
        <v>28</v>
      </c>
      <c r="E19" s="4">
        <f t="shared" si="2"/>
        <v>7200</v>
      </c>
      <c r="F19" s="4">
        <v>1824</v>
      </c>
      <c r="G19" s="4">
        <v>1824</v>
      </c>
      <c r="H19" s="4">
        <v>3228</v>
      </c>
      <c r="I19" s="4">
        <v>324</v>
      </c>
      <c r="J19" s="4">
        <f t="shared" si="4"/>
        <v>7194.8</v>
      </c>
      <c r="K19" s="4">
        <v>1746</v>
      </c>
      <c r="L19" s="4">
        <v>1902</v>
      </c>
      <c r="M19" s="4">
        <v>1776</v>
      </c>
      <c r="N19" s="4">
        <v>1770.8</v>
      </c>
      <c r="O19" s="3" t="s">
        <v>28</v>
      </c>
      <c r="P19" s="3" t="s">
        <v>28</v>
      </c>
      <c r="Q19" s="3" t="s">
        <v>28</v>
      </c>
      <c r="R19" s="3" t="s">
        <v>28</v>
      </c>
      <c r="S19" s="3" t="s">
        <v>28</v>
      </c>
      <c r="T19" s="3" t="s">
        <v>28</v>
      </c>
      <c r="U19" s="3" t="s">
        <v>28</v>
      </c>
      <c r="V19" s="3" t="s">
        <v>28</v>
      </c>
      <c r="W19" s="5" t="s">
        <v>187</v>
      </c>
      <c r="X19" s="5" t="s">
        <v>186</v>
      </c>
      <c r="Y19" s="5" t="s">
        <v>186</v>
      </c>
      <c r="Z19" s="2" t="s">
        <v>0</v>
      </c>
      <c r="AA19" s="2" t="s">
        <v>55</v>
      </c>
    </row>
    <row r="20" spans="1:27" ht="336.75" customHeight="1">
      <c r="A20" s="2" t="s">
        <v>56</v>
      </c>
      <c r="B20" s="2" t="s">
        <v>57</v>
      </c>
      <c r="C20" s="2" t="s">
        <v>27</v>
      </c>
      <c r="D20" s="3" t="s">
        <v>28</v>
      </c>
      <c r="E20" s="4">
        <f t="shared" si="2"/>
        <v>6100</v>
      </c>
      <c r="F20" s="4">
        <v>600</v>
      </c>
      <c r="G20" s="4">
        <v>1500</v>
      </c>
      <c r="H20" s="4">
        <v>1500</v>
      </c>
      <c r="I20" s="4">
        <v>2500</v>
      </c>
      <c r="J20" s="4">
        <f t="shared" si="4"/>
        <v>5813</v>
      </c>
      <c r="K20" s="4">
        <v>198.3</v>
      </c>
      <c r="L20" s="4">
        <v>2648.5</v>
      </c>
      <c r="M20" s="4">
        <v>2002.5</v>
      </c>
      <c r="N20" s="4">
        <v>963.7</v>
      </c>
      <c r="O20" s="3" t="s">
        <v>28</v>
      </c>
      <c r="P20" s="3" t="s">
        <v>28</v>
      </c>
      <c r="Q20" s="3" t="s">
        <v>28</v>
      </c>
      <c r="R20" s="3" t="s">
        <v>28</v>
      </c>
      <c r="S20" s="3" t="s">
        <v>28</v>
      </c>
      <c r="T20" s="3" t="s">
        <v>28</v>
      </c>
      <c r="U20" s="3" t="s">
        <v>28</v>
      </c>
      <c r="V20" s="3" t="s">
        <v>28</v>
      </c>
      <c r="W20" s="5" t="s">
        <v>161</v>
      </c>
      <c r="X20" s="5" t="s">
        <v>158</v>
      </c>
      <c r="Y20" s="5" t="s">
        <v>159</v>
      </c>
      <c r="Z20" s="2" t="s">
        <v>0</v>
      </c>
      <c r="AA20" s="5" t="s">
        <v>160</v>
      </c>
    </row>
    <row r="21" spans="1:27" ht="297" customHeight="1">
      <c r="A21" s="2" t="s">
        <v>58</v>
      </c>
      <c r="B21" s="2" t="s">
        <v>59</v>
      </c>
      <c r="C21" s="2" t="s">
        <v>27</v>
      </c>
      <c r="D21" s="3" t="s">
        <v>28</v>
      </c>
      <c r="E21" s="4">
        <f t="shared" si="2"/>
        <v>6000</v>
      </c>
      <c r="F21" s="4">
        <v>5943.2</v>
      </c>
      <c r="G21" s="4">
        <v>56.8</v>
      </c>
      <c r="H21" s="4">
        <v>0</v>
      </c>
      <c r="I21" s="4">
        <v>0</v>
      </c>
      <c r="J21" s="4">
        <f t="shared" si="4"/>
        <v>6000</v>
      </c>
      <c r="K21" s="4">
        <v>5822.8</v>
      </c>
      <c r="L21" s="4">
        <v>177.2</v>
      </c>
      <c r="M21" s="4">
        <v>0</v>
      </c>
      <c r="N21" s="4">
        <v>0</v>
      </c>
      <c r="O21" s="3" t="s">
        <v>28</v>
      </c>
      <c r="P21" s="3" t="s">
        <v>28</v>
      </c>
      <c r="Q21" s="3" t="s">
        <v>28</v>
      </c>
      <c r="R21" s="3" t="s">
        <v>28</v>
      </c>
      <c r="S21" s="3" t="s">
        <v>28</v>
      </c>
      <c r="T21" s="3" t="s">
        <v>28</v>
      </c>
      <c r="U21" s="3" t="s">
        <v>28</v>
      </c>
      <c r="V21" s="3" t="s">
        <v>28</v>
      </c>
      <c r="W21" s="2" t="s">
        <v>0</v>
      </c>
      <c r="X21" s="5" t="s">
        <v>60</v>
      </c>
      <c r="Y21" s="2" t="s">
        <v>61</v>
      </c>
      <c r="Z21" s="2" t="s">
        <v>0</v>
      </c>
      <c r="AA21" s="5" t="s">
        <v>163</v>
      </c>
    </row>
    <row r="22" spans="1:27" ht="159.75" customHeight="1">
      <c r="A22" s="2" t="s">
        <v>62</v>
      </c>
      <c r="B22" s="2" t="s">
        <v>63</v>
      </c>
      <c r="C22" s="2" t="s">
        <v>27</v>
      </c>
      <c r="D22" s="3" t="s">
        <v>28</v>
      </c>
      <c r="E22" s="4">
        <f t="shared" si="2"/>
        <v>142351</v>
      </c>
      <c r="F22" s="4">
        <v>32620.7</v>
      </c>
      <c r="G22" s="4">
        <v>35586</v>
      </c>
      <c r="H22" s="4">
        <v>15586</v>
      </c>
      <c r="I22" s="4">
        <v>58558.3</v>
      </c>
      <c r="J22" s="4">
        <f t="shared" si="4"/>
        <v>142351</v>
      </c>
      <c r="K22" s="4">
        <v>32622.400000000001</v>
      </c>
      <c r="L22" s="4">
        <v>35588.1</v>
      </c>
      <c r="M22" s="4">
        <v>35588.1</v>
      </c>
      <c r="N22" s="4">
        <v>38552.400000000001</v>
      </c>
      <c r="O22" s="3" t="s">
        <v>28</v>
      </c>
      <c r="P22" s="3" t="s">
        <v>28</v>
      </c>
      <c r="Q22" s="3" t="s">
        <v>28</v>
      </c>
      <c r="R22" s="3" t="s">
        <v>28</v>
      </c>
      <c r="S22" s="3" t="s">
        <v>28</v>
      </c>
      <c r="T22" s="3" t="s">
        <v>28</v>
      </c>
      <c r="U22" s="3" t="s">
        <v>28</v>
      </c>
      <c r="V22" s="3" t="s">
        <v>28</v>
      </c>
      <c r="W22" s="2" t="s">
        <v>0</v>
      </c>
      <c r="X22" s="2" t="s">
        <v>64</v>
      </c>
      <c r="Y22" s="2" t="s">
        <v>65</v>
      </c>
      <c r="Z22" s="5" t="s">
        <v>164</v>
      </c>
      <c r="AA22" s="5" t="s">
        <v>165</v>
      </c>
    </row>
    <row r="23" spans="1:27" ht="383.25" customHeight="1">
      <c r="A23" s="2" t="s">
        <v>67</v>
      </c>
      <c r="B23" s="2" t="s">
        <v>68</v>
      </c>
      <c r="C23" s="2" t="s">
        <v>27</v>
      </c>
      <c r="D23" s="3" t="s">
        <v>28</v>
      </c>
      <c r="E23" s="4">
        <f t="shared" si="2"/>
        <v>17352.800000000003</v>
      </c>
      <c r="F23" s="4">
        <v>3976.6</v>
      </c>
      <c r="G23" s="4">
        <v>2136.5</v>
      </c>
      <c r="H23" s="4">
        <v>1338</v>
      </c>
      <c r="I23" s="4">
        <v>9901.7000000000007</v>
      </c>
      <c r="J23" s="4">
        <f t="shared" si="4"/>
        <v>17352.8</v>
      </c>
      <c r="K23" s="4">
        <v>3976.6</v>
      </c>
      <c r="L23" s="4">
        <v>4338</v>
      </c>
      <c r="M23" s="4">
        <v>4338</v>
      </c>
      <c r="N23" s="4">
        <v>4700.2</v>
      </c>
      <c r="O23" s="3" t="s">
        <v>28</v>
      </c>
      <c r="P23" s="3" t="s">
        <v>28</v>
      </c>
      <c r="Q23" s="3" t="s">
        <v>28</v>
      </c>
      <c r="R23" s="3" t="s">
        <v>28</v>
      </c>
      <c r="S23" s="3" t="s">
        <v>28</v>
      </c>
      <c r="T23" s="3" t="s">
        <v>28</v>
      </c>
      <c r="U23" s="3" t="s">
        <v>28</v>
      </c>
      <c r="V23" s="3" t="s">
        <v>28</v>
      </c>
      <c r="W23" s="2" t="s">
        <v>0</v>
      </c>
      <c r="X23" s="14" t="s">
        <v>124</v>
      </c>
      <c r="Y23" s="19" t="s">
        <v>200</v>
      </c>
      <c r="Z23" s="5"/>
      <c r="AA23" s="14" t="s">
        <v>166</v>
      </c>
    </row>
    <row r="24" spans="1:27" ht="266.25" customHeight="1">
      <c r="A24" s="2" t="s">
        <v>69</v>
      </c>
      <c r="B24" s="2" t="s">
        <v>70</v>
      </c>
      <c r="C24" s="2" t="s">
        <v>27</v>
      </c>
      <c r="D24" s="3" t="s">
        <v>28</v>
      </c>
      <c r="E24" s="4">
        <f t="shared" si="2"/>
        <v>202592.69999999998</v>
      </c>
      <c r="F24" s="4">
        <v>58134.7</v>
      </c>
      <c r="G24" s="4">
        <v>34459.199999999997</v>
      </c>
      <c r="H24" s="4">
        <v>54062.7</v>
      </c>
      <c r="I24" s="4">
        <v>55936.1</v>
      </c>
      <c r="J24" s="4">
        <f t="shared" si="4"/>
        <v>201738.7</v>
      </c>
      <c r="K24" s="4">
        <v>56450</v>
      </c>
      <c r="L24" s="4">
        <v>50527.3</v>
      </c>
      <c r="M24" s="4">
        <v>56668.1</v>
      </c>
      <c r="N24" s="4">
        <v>38093.300000000003</v>
      </c>
      <c r="O24" s="3" t="s">
        <v>28</v>
      </c>
      <c r="P24" s="3" t="s">
        <v>28</v>
      </c>
      <c r="Q24" s="3" t="s">
        <v>28</v>
      </c>
      <c r="R24" s="3" t="s">
        <v>28</v>
      </c>
      <c r="S24" s="3" t="s">
        <v>28</v>
      </c>
      <c r="T24" s="3" t="s">
        <v>28</v>
      </c>
      <c r="U24" s="3" t="s">
        <v>28</v>
      </c>
      <c r="V24" s="3" t="s">
        <v>28</v>
      </c>
      <c r="W24" s="5" t="s">
        <v>194</v>
      </c>
      <c r="X24" s="14" t="s">
        <v>125</v>
      </c>
      <c r="Y24" s="14" t="s">
        <v>167</v>
      </c>
      <c r="Z24" s="2" t="s">
        <v>66</v>
      </c>
      <c r="AA24" s="5" t="s">
        <v>168</v>
      </c>
    </row>
    <row r="25" spans="1:27" ht="88.2" customHeight="1">
      <c r="A25" s="2" t="s">
        <v>71</v>
      </c>
      <c r="B25" s="2" t="s">
        <v>72</v>
      </c>
      <c r="C25" s="2" t="s">
        <v>27</v>
      </c>
      <c r="D25" s="3" t="s">
        <v>28</v>
      </c>
      <c r="E25" s="4">
        <f t="shared" si="2"/>
        <v>10000</v>
      </c>
      <c r="F25" s="4">
        <v>10000</v>
      </c>
      <c r="G25" s="4">
        <v>0</v>
      </c>
      <c r="H25" s="4">
        <v>0</v>
      </c>
      <c r="I25" s="4">
        <v>0</v>
      </c>
      <c r="J25" s="4">
        <f t="shared" si="4"/>
        <v>10000</v>
      </c>
      <c r="K25" s="4">
        <v>0</v>
      </c>
      <c r="L25" s="4">
        <v>0</v>
      </c>
      <c r="M25" s="4">
        <v>4454.8</v>
      </c>
      <c r="N25" s="4">
        <v>5545.2</v>
      </c>
      <c r="O25" s="3" t="s">
        <v>28</v>
      </c>
      <c r="P25" s="3" t="s">
        <v>28</v>
      </c>
      <c r="Q25" s="3" t="s">
        <v>28</v>
      </c>
      <c r="R25" s="3" t="s">
        <v>28</v>
      </c>
      <c r="S25" s="3" t="s">
        <v>28</v>
      </c>
      <c r="T25" s="3" t="s">
        <v>28</v>
      </c>
      <c r="U25" s="3" t="s">
        <v>28</v>
      </c>
      <c r="V25" s="3" t="s">
        <v>28</v>
      </c>
      <c r="W25" s="2" t="s">
        <v>0</v>
      </c>
      <c r="X25" s="5" t="s">
        <v>169</v>
      </c>
      <c r="Y25" s="5" t="s">
        <v>170</v>
      </c>
      <c r="Z25" s="2" t="s">
        <v>66</v>
      </c>
      <c r="AA25" s="2" t="s">
        <v>73</v>
      </c>
    </row>
    <row r="26" spans="1:27" ht="158.25" customHeight="1">
      <c r="A26" s="2" t="s">
        <v>74</v>
      </c>
      <c r="B26" s="2" t="s">
        <v>75</v>
      </c>
      <c r="C26" s="2" t="s">
        <v>27</v>
      </c>
      <c r="D26" s="3" t="s">
        <v>28</v>
      </c>
      <c r="E26" s="4">
        <f t="shared" si="2"/>
        <v>774.4</v>
      </c>
      <c r="F26" s="4">
        <v>0</v>
      </c>
      <c r="G26" s="4">
        <v>0</v>
      </c>
      <c r="H26" s="4">
        <v>0</v>
      </c>
      <c r="I26" s="4">
        <v>774.4</v>
      </c>
      <c r="J26" s="4">
        <f t="shared" si="4"/>
        <v>774.40000000000009</v>
      </c>
      <c r="K26" s="4">
        <v>0</v>
      </c>
      <c r="L26" s="4">
        <v>0</v>
      </c>
      <c r="M26" s="4">
        <v>450.8</v>
      </c>
      <c r="N26" s="4">
        <v>323.60000000000002</v>
      </c>
      <c r="O26" s="3" t="s">
        <v>28</v>
      </c>
      <c r="P26" s="3" t="s">
        <v>28</v>
      </c>
      <c r="Q26" s="3" t="s">
        <v>28</v>
      </c>
      <c r="R26" s="3" t="s">
        <v>28</v>
      </c>
      <c r="S26" s="3" t="s">
        <v>28</v>
      </c>
      <c r="T26" s="3" t="s">
        <v>28</v>
      </c>
      <c r="U26" s="3" t="s">
        <v>28</v>
      </c>
      <c r="V26" s="3" t="s">
        <v>28</v>
      </c>
      <c r="W26" s="2" t="s">
        <v>0</v>
      </c>
      <c r="X26" s="14" t="s">
        <v>171</v>
      </c>
      <c r="Y26" s="14" t="s">
        <v>172</v>
      </c>
      <c r="Z26" s="2" t="s">
        <v>66</v>
      </c>
      <c r="AA26" s="2" t="s">
        <v>76</v>
      </c>
    </row>
    <row r="27" spans="1:27" ht="272.25" customHeight="1">
      <c r="A27" s="2" t="s">
        <v>77</v>
      </c>
      <c r="B27" s="5" t="s">
        <v>205</v>
      </c>
      <c r="C27" s="2" t="s">
        <v>27</v>
      </c>
      <c r="D27" s="3" t="s">
        <v>28</v>
      </c>
      <c r="E27" s="4">
        <f t="shared" si="2"/>
        <v>2225.6</v>
      </c>
      <c r="F27" s="4">
        <v>0</v>
      </c>
      <c r="G27" s="4">
        <v>0</v>
      </c>
      <c r="H27" s="4">
        <v>0</v>
      </c>
      <c r="I27" s="4">
        <v>2225.6</v>
      </c>
      <c r="J27" s="4">
        <f t="shared" si="4"/>
        <v>1966.3</v>
      </c>
      <c r="K27" s="4">
        <v>0</v>
      </c>
      <c r="L27" s="4">
        <v>0</v>
      </c>
      <c r="M27" s="4">
        <v>339.3</v>
      </c>
      <c r="N27" s="4">
        <v>1627</v>
      </c>
      <c r="O27" s="3" t="s">
        <v>28</v>
      </c>
      <c r="P27" s="3" t="s">
        <v>28</v>
      </c>
      <c r="Q27" s="3" t="s">
        <v>28</v>
      </c>
      <c r="R27" s="3" t="s">
        <v>28</v>
      </c>
      <c r="S27" s="3" t="s">
        <v>28</v>
      </c>
      <c r="T27" s="3" t="s">
        <v>28</v>
      </c>
      <c r="U27" s="3" t="s">
        <v>28</v>
      </c>
      <c r="V27" s="3" t="s">
        <v>28</v>
      </c>
      <c r="W27" s="5" t="s">
        <v>185</v>
      </c>
      <c r="X27" s="5" t="s">
        <v>173</v>
      </c>
      <c r="Y27" s="5" t="s">
        <v>184</v>
      </c>
      <c r="Z27" s="2" t="s">
        <v>66</v>
      </c>
      <c r="AA27" s="2" t="s">
        <v>78</v>
      </c>
    </row>
    <row r="28" spans="1:27" ht="91.2" customHeight="1">
      <c r="A28" s="2" t="s">
        <v>79</v>
      </c>
      <c r="B28" s="2" t="s">
        <v>80</v>
      </c>
      <c r="C28" s="2" t="s">
        <v>27</v>
      </c>
      <c r="D28" s="3" t="s">
        <v>28</v>
      </c>
      <c r="E28" s="4">
        <f t="shared" si="2"/>
        <v>5000</v>
      </c>
      <c r="F28" s="4">
        <v>0</v>
      </c>
      <c r="G28" s="4">
        <v>0</v>
      </c>
      <c r="H28" s="4">
        <v>0</v>
      </c>
      <c r="I28" s="4">
        <v>5000</v>
      </c>
      <c r="J28" s="4">
        <f t="shared" si="4"/>
        <v>5000</v>
      </c>
      <c r="K28" s="4">
        <v>0</v>
      </c>
      <c r="L28" s="4">
        <v>0</v>
      </c>
      <c r="M28" s="4">
        <v>0</v>
      </c>
      <c r="N28" s="4">
        <v>5000</v>
      </c>
      <c r="O28" s="3" t="s">
        <v>28</v>
      </c>
      <c r="P28" s="3" t="s">
        <v>28</v>
      </c>
      <c r="Q28" s="3" t="s">
        <v>28</v>
      </c>
      <c r="R28" s="3" t="s">
        <v>28</v>
      </c>
      <c r="S28" s="3" t="s">
        <v>28</v>
      </c>
      <c r="T28" s="3" t="s">
        <v>28</v>
      </c>
      <c r="U28" s="3" t="s">
        <v>28</v>
      </c>
      <c r="V28" s="3" t="s">
        <v>28</v>
      </c>
      <c r="W28" s="2" t="s">
        <v>0</v>
      </c>
      <c r="X28" s="5" t="s">
        <v>174</v>
      </c>
      <c r="Y28" s="5" t="s">
        <v>175</v>
      </c>
      <c r="Z28" s="5" t="s">
        <v>181</v>
      </c>
      <c r="AA28" s="5" t="s">
        <v>176</v>
      </c>
    </row>
    <row r="29" spans="1:27" ht="89.4" customHeight="1">
      <c r="A29" s="2" t="s">
        <v>81</v>
      </c>
      <c r="B29" s="2" t="s">
        <v>82</v>
      </c>
      <c r="C29" s="2" t="s">
        <v>27</v>
      </c>
      <c r="D29" s="3" t="s">
        <v>28</v>
      </c>
      <c r="E29" s="4">
        <f t="shared" si="2"/>
        <v>15000</v>
      </c>
      <c r="F29" s="4">
        <v>0</v>
      </c>
      <c r="G29" s="4">
        <v>0</v>
      </c>
      <c r="H29" s="4">
        <v>0</v>
      </c>
      <c r="I29" s="4">
        <v>15000</v>
      </c>
      <c r="J29" s="4">
        <f t="shared" si="4"/>
        <v>15000</v>
      </c>
      <c r="K29" s="4">
        <v>0</v>
      </c>
      <c r="L29" s="4">
        <v>0</v>
      </c>
      <c r="M29" s="4">
        <v>0</v>
      </c>
      <c r="N29" s="4">
        <v>15000</v>
      </c>
      <c r="O29" s="3" t="s">
        <v>28</v>
      </c>
      <c r="P29" s="3" t="s">
        <v>28</v>
      </c>
      <c r="Q29" s="3" t="s">
        <v>28</v>
      </c>
      <c r="R29" s="3" t="s">
        <v>28</v>
      </c>
      <c r="S29" s="3" t="s">
        <v>28</v>
      </c>
      <c r="T29" s="3" t="s">
        <v>28</v>
      </c>
      <c r="U29" s="3" t="s">
        <v>28</v>
      </c>
      <c r="V29" s="3" t="s">
        <v>28</v>
      </c>
      <c r="W29" s="2" t="s">
        <v>0</v>
      </c>
      <c r="X29" s="5" t="s">
        <v>178</v>
      </c>
      <c r="Y29" s="5" t="s">
        <v>179</v>
      </c>
      <c r="Z29" s="5" t="s">
        <v>182</v>
      </c>
      <c r="AA29" s="5" t="s">
        <v>177</v>
      </c>
    </row>
    <row r="30" spans="1:27" ht="177" customHeight="1">
      <c r="A30" s="2" t="s">
        <v>83</v>
      </c>
      <c r="B30" s="2" t="s">
        <v>84</v>
      </c>
      <c r="C30" s="2" t="s">
        <v>27</v>
      </c>
      <c r="D30" s="3" t="s">
        <v>28</v>
      </c>
      <c r="E30" s="4">
        <f t="shared" si="2"/>
        <v>1854</v>
      </c>
      <c r="F30" s="4">
        <v>0</v>
      </c>
      <c r="G30" s="4">
        <v>0</v>
      </c>
      <c r="H30" s="4">
        <v>0</v>
      </c>
      <c r="I30" s="4">
        <v>1854</v>
      </c>
      <c r="J30" s="4">
        <f t="shared" si="4"/>
        <v>1854</v>
      </c>
      <c r="K30" s="4">
        <v>0</v>
      </c>
      <c r="L30" s="4">
        <v>0</v>
      </c>
      <c r="M30" s="4">
        <v>0</v>
      </c>
      <c r="N30" s="4">
        <v>1854</v>
      </c>
      <c r="O30" s="3" t="s">
        <v>28</v>
      </c>
      <c r="P30" s="3" t="s">
        <v>28</v>
      </c>
      <c r="Q30" s="3" t="s">
        <v>28</v>
      </c>
      <c r="R30" s="3" t="s">
        <v>28</v>
      </c>
      <c r="S30" s="3" t="s">
        <v>28</v>
      </c>
      <c r="T30" s="3" t="s">
        <v>28</v>
      </c>
      <c r="U30" s="3" t="s">
        <v>28</v>
      </c>
      <c r="V30" s="3" t="s">
        <v>28</v>
      </c>
      <c r="W30" s="2" t="s">
        <v>0</v>
      </c>
      <c r="X30" s="5" t="s">
        <v>180</v>
      </c>
      <c r="Y30" s="5" t="s">
        <v>183</v>
      </c>
      <c r="Z30" s="5" t="s">
        <v>182</v>
      </c>
      <c r="AA30" s="5" t="s">
        <v>128</v>
      </c>
    </row>
    <row r="31" spans="1:27" ht="176.4" customHeight="1">
      <c r="A31" s="2" t="s">
        <v>23</v>
      </c>
      <c r="B31" s="2" t="s">
        <v>85</v>
      </c>
      <c r="C31" s="5" t="s">
        <v>188</v>
      </c>
      <c r="D31" s="2" t="s">
        <v>30</v>
      </c>
      <c r="E31" s="4">
        <f t="shared" si="2"/>
        <v>210739.20000000001</v>
      </c>
      <c r="F31" s="4">
        <f>F32+F35</f>
        <v>50</v>
      </c>
      <c r="G31" s="4">
        <f t="shared" ref="G31:I31" si="8">G32+G35</f>
        <v>164636.6</v>
      </c>
      <c r="H31" s="4">
        <f t="shared" si="8"/>
        <v>0</v>
      </c>
      <c r="I31" s="4">
        <f t="shared" si="8"/>
        <v>46052.6</v>
      </c>
      <c r="J31" s="4">
        <f t="shared" si="4"/>
        <v>211080.6</v>
      </c>
      <c r="K31" s="4">
        <f>K32+K35</f>
        <v>50</v>
      </c>
      <c r="L31" s="4">
        <f t="shared" ref="L31:N31" si="9">L32+L35</f>
        <v>169742</v>
      </c>
      <c r="M31" s="4">
        <f t="shared" si="9"/>
        <v>19305.599999999999</v>
      </c>
      <c r="N31" s="4">
        <f t="shared" si="9"/>
        <v>21983</v>
      </c>
      <c r="O31" s="3" t="s">
        <v>28</v>
      </c>
      <c r="P31" s="3" t="s">
        <v>28</v>
      </c>
      <c r="Q31" s="3" t="s">
        <v>28</v>
      </c>
      <c r="R31" s="3" t="s">
        <v>28</v>
      </c>
      <c r="S31" s="3" t="s">
        <v>28</v>
      </c>
      <c r="T31" s="3" t="s">
        <v>28</v>
      </c>
      <c r="U31" s="3" t="s">
        <v>28</v>
      </c>
      <c r="V31" s="3" t="s">
        <v>28</v>
      </c>
      <c r="W31" s="3"/>
      <c r="X31" s="2" t="s">
        <v>87</v>
      </c>
      <c r="Y31" s="2" t="s">
        <v>88</v>
      </c>
      <c r="Z31" s="5" t="s">
        <v>118</v>
      </c>
      <c r="AA31" s="3" t="s">
        <v>28</v>
      </c>
    </row>
    <row r="32" spans="1:27" ht="187.65" customHeight="1">
      <c r="A32" s="2" t="s">
        <v>89</v>
      </c>
      <c r="B32" s="2" t="s">
        <v>90</v>
      </c>
      <c r="C32" s="2" t="s">
        <v>91</v>
      </c>
      <c r="D32" s="3" t="s">
        <v>28</v>
      </c>
      <c r="E32" s="4">
        <f t="shared" si="2"/>
        <v>172000</v>
      </c>
      <c r="F32" s="4">
        <f>F33+F34</f>
        <v>0</v>
      </c>
      <c r="G32" s="4">
        <f t="shared" ref="G32:I32" si="10">G33+G34</f>
        <v>147000</v>
      </c>
      <c r="H32" s="4">
        <f t="shared" si="10"/>
        <v>0</v>
      </c>
      <c r="I32" s="4">
        <f t="shared" si="10"/>
        <v>25000</v>
      </c>
      <c r="J32" s="4">
        <f t="shared" si="4"/>
        <v>171411</v>
      </c>
      <c r="K32" s="4">
        <f>K33+K34</f>
        <v>0</v>
      </c>
      <c r="L32" s="4">
        <f t="shared" ref="L32:N32" si="11">L33+L34</f>
        <v>152105.4</v>
      </c>
      <c r="M32" s="4">
        <f t="shared" si="11"/>
        <v>19305.599999999999</v>
      </c>
      <c r="N32" s="4">
        <f t="shared" si="11"/>
        <v>0</v>
      </c>
      <c r="O32" s="3" t="s">
        <v>28</v>
      </c>
      <c r="P32" s="3" t="s">
        <v>28</v>
      </c>
      <c r="Q32" s="3" t="s">
        <v>28</v>
      </c>
      <c r="R32" s="3" t="s">
        <v>28</v>
      </c>
      <c r="S32" s="3" t="s">
        <v>28</v>
      </c>
      <c r="T32" s="3" t="s">
        <v>28</v>
      </c>
      <c r="U32" s="3" t="s">
        <v>28</v>
      </c>
      <c r="V32" s="3" t="s">
        <v>28</v>
      </c>
      <c r="W32" s="3" t="s">
        <v>28</v>
      </c>
      <c r="X32" s="6" t="s">
        <v>132</v>
      </c>
      <c r="Y32" s="6" t="s">
        <v>131</v>
      </c>
      <c r="Z32" s="2" t="s">
        <v>0</v>
      </c>
      <c r="AA32" s="2" t="s">
        <v>0</v>
      </c>
    </row>
    <row r="33" spans="1:27" ht="328.5" customHeight="1">
      <c r="A33" s="2" t="s">
        <v>92</v>
      </c>
      <c r="B33" s="2" t="s">
        <v>93</v>
      </c>
      <c r="C33" s="2" t="s">
        <v>27</v>
      </c>
      <c r="D33" s="3" t="s">
        <v>28</v>
      </c>
      <c r="E33" s="4">
        <f t="shared" si="2"/>
        <v>25000</v>
      </c>
      <c r="F33" s="4">
        <v>0</v>
      </c>
      <c r="G33" s="4">
        <v>0</v>
      </c>
      <c r="H33" s="4">
        <v>0</v>
      </c>
      <c r="I33" s="4">
        <v>25000</v>
      </c>
      <c r="J33" s="4">
        <f t="shared" si="4"/>
        <v>24411</v>
      </c>
      <c r="K33" s="4">
        <v>0</v>
      </c>
      <c r="L33" s="4">
        <v>5105.3999999999996</v>
      </c>
      <c r="M33" s="4">
        <v>19305.599999999999</v>
      </c>
      <c r="N33" s="4">
        <v>0</v>
      </c>
      <c r="O33" s="16">
        <v>43189</v>
      </c>
      <c r="P33" s="16">
        <v>43281</v>
      </c>
      <c r="Q33" s="16">
        <v>43373</v>
      </c>
      <c r="R33" s="16">
        <v>43449</v>
      </c>
      <c r="S33" s="16">
        <v>43159</v>
      </c>
      <c r="T33" s="16">
        <v>43246</v>
      </c>
      <c r="U33" s="16">
        <v>43301</v>
      </c>
      <c r="V33" s="16">
        <v>43449</v>
      </c>
      <c r="W33" s="17" t="s">
        <v>197</v>
      </c>
      <c r="X33" s="7" t="s">
        <v>94</v>
      </c>
      <c r="Y33" s="6" t="s">
        <v>94</v>
      </c>
      <c r="Z33" s="2" t="s">
        <v>0</v>
      </c>
      <c r="AA33" s="17" t="s">
        <v>189</v>
      </c>
    </row>
    <row r="34" spans="1:27" ht="281.25" customHeight="1">
      <c r="A34" s="2" t="s">
        <v>95</v>
      </c>
      <c r="B34" s="2" t="s">
        <v>96</v>
      </c>
      <c r="C34" s="2" t="s">
        <v>27</v>
      </c>
      <c r="D34" s="3" t="s">
        <v>28</v>
      </c>
      <c r="E34" s="4">
        <f t="shared" si="2"/>
        <v>147000</v>
      </c>
      <c r="F34" s="4">
        <v>0</v>
      </c>
      <c r="G34" s="4">
        <v>147000</v>
      </c>
      <c r="H34" s="4">
        <v>0</v>
      </c>
      <c r="I34" s="4">
        <v>0</v>
      </c>
      <c r="J34" s="4">
        <f t="shared" si="4"/>
        <v>147000</v>
      </c>
      <c r="K34" s="4">
        <v>0</v>
      </c>
      <c r="L34" s="4">
        <v>147000</v>
      </c>
      <c r="M34" s="4">
        <v>0</v>
      </c>
      <c r="N34" s="4">
        <v>0</v>
      </c>
      <c r="O34" s="16">
        <v>43189</v>
      </c>
      <c r="P34" s="16">
        <v>43280</v>
      </c>
      <c r="Q34" s="3" t="s">
        <v>28</v>
      </c>
      <c r="R34" s="3" t="s">
        <v>28</v>
      </c>
      <c r="S34" s="16">
        <v>43189</v>
      </c>
      <c r="T34" s="16">
        <v>43260</v>
      </c>
      <c r="U34" s="3" t="s">
        <v>28</v>
      </c>
      <c r="V34" s="3" t="s">
        <v>28</v>
      </c>
      <c r="W34" s="2" t="s">
        <v>0</v>
      </c>
      <c r="X34" s="17" t="s">
        <v>129</v>
      </c>
      <c r="Y34" s="17" t="s">
        <v>130</v>
      </c>
      <c r="Z34" s="2" t="s">
        <v>0</v>
      </c>
      <c r="AA34" s="17" t="s">
        <v>133</v>
      </c>
    </row>
    <row r="35" spans="1:27" ht="93.6" customHeight="1">
      <c r="A35" s="2" t="s">
        <v>97</v>
      </c>
      <c r="B35" s="2" t="s">
        <v>98</v>
      </c>
      <c r="C35" s="2" t="s">
        <v>86</v>
      </c>
      <c r="D35" s="3" t="s">
        <v>28</v>
      </c>
      <c r="E35" s="4">
        <f t="shared" si="2"/>
        <v>38739.199999999997</v>
      </c>
      <c r="F35" s="4">
        <f>F36+F37</f>
        <v>50</v>
      </c>
      <c r="G35" s="4">
        <f t="shared" ref="G35:I35" si="12">G36+G37</f>
        <v>17636.599999999999</v>
      </c>
      <c r="H35" s="4">
        <f t="shared" si="12"/>
        <v>0</v>
      </c>
      <c r="I35" s="4">
        <f t="shared" si="12"/>
        <v>21052.6</v>
      </c>
      <c r="J35" s="4">
        <f t="shared" si="4"/>
        <v>39669.599999999999</v>
      </c>
      <c r="K35" s="4">
        <f>K36+K37</f>
        <v>50</v>
      </c>
      <c r="L35" s="4">
        <f t="shared" ref="L35:N35" si="13">L36+L37</f>
        <v>17636.599999999999</v>
      </c>
      <c r="M35" s="4">
        <f t="shared" si="13"/>
        <v>0</v>
      </c>
      <c r="N35" s="4">
        <f t="shared" si="13"/>
        <v>21983</v>
      </c>
      <c r="O35" s="3" t="s">
        <v>28</v>
      </c>
      <c r="P35" s="3" t="s">
        <v>28</v>
      </c>
      <c r="Q35" s="3" t="s">
        <v>28</v>
      </c>
      <c r="R35" s="3" t="s">
        <v>28</v>
      </c>
      <c r="S35" s="3" t="s">
        <v>28</v>
      </c>
      <c r="T35" s="3" t="s">
        <v>28</v>
      </c>
      <c r="U35" s="3" t="s">
        <v>28</v>
      </c>
      <c r="V35" s="3" t="s">
        <v>28</v>
      </c>
      <c r="W35" s="3" t="s">
        <v>28</v>
      </c>
      <c r="X35" s="2" t="s">
        <v>99</v>
      </c>
      <c r="Y35" s="5" t="s">
        <v>190</v>
      </c>
      <c r="Z35" s="2" t="s">
        <v>0</v>
      </c>
      <c r="AA35" s="2" t="s">
        <v>0</v>
      </c>
    </row>
    <row r="36" spans="1:27" ht="95.4" customHeight="1">
      <c r="A36" s="2" t="s">
        <v>100</v>
      </c>
      <c r="B36" s="2" t="s">
        <v>101</v>
      </c>
      <c r="C36" s="2" t="s">
        <v>86</v>
      </c>
      <c r="D36" s="3" t="s">
        <v>28</v>
      </c>
      <c r="E36" s="4">
        <f t="shared" si="2"/>
        <v>17686.599999999999</v>
      </c>
      <c r="F36" s="4">
        <v>50</v>
      </c>
      <c r="G36" s="4">
        <v>17636.599999999999</v>
      </c>
      <c r="H36" s="4">
        <v>0</v>
      </c>
      <c r="I36" s="4">
        <v>0</v>
      </c>
      <c r="J36" s="4">
        <f t="shared" si="4"/>
        <v>17686.599999999999</v>
      </c>
      <c r="K36" s="4">
        <v>50</v>
      </c>
      <c r="L36" s="4">
        <v>17636.599999999999</v>
      </c>
      <c r="M36" s="4">
        <v>0</v>
      </c>
      <c r="N36" s="4">
        <v>0</v>
      </c>
      <c r="O36" s="16">
        <v>43189</v>
      </c>
      <c r="P36" s="16">
        <v>43281</v>
      </c>
      <c r="Q36" s="3" t="s">
        <v>28</v>
      </c>
      <c r="R36" s="3" t="s">
        <v>28</v>
      </c>
      <c r="S36" s="16">
        <v>43189</v>
      </c>
      <c r="T36" s="16">
        <v>43281</v>
      </c>
      <c r="U36" s="3" t="s">
        <v>28</v>
      </c>
      <c r="V36" s="3" t="s">
        <v>28</v>
      </c>
      <c r="W36" s="5"/>
      <c r="X36" s="5" t="s">
        <v>119</v>
      </c>
      <c r="Y36" s="17" t="s">
        <v>119</v>
      </c>
      <c r="Z36" s="2" t="s">
        <v>0</v>
      </c>
      <c r="AA36" s="17" t="s">
        <v>134</v>
      </c>
    </row>
    <row r="37" spans="1:27" ht="331.5" customHeight="1">
      <c r="A37" s="2" t="s">
        <v>102</v>
      </c>
      <c r="B37" s="5" t="s">
        <v>103</v>
      </c>
      <c r="C37" s="2" t="s">
        <v>86</v>
      </c>
      <c r="D37" s="3" t="s">
        <v>28</v>
      </c>
      <c r="E37" s="4">
        <f t="shared" si="2"/>
        <v>21052.6</v>
      </c>
      <c r="F37" s="4">
        <v>0</v>
      </c>
      <c r="G37" s="4">
        <v>0</v>
      </c>
      <c r="H37" s="4">
        <v>0</v>
      </c>
      <c r="I37" s="4">
        <v>21052.6</v>
      </c>
      <c r="J37" s="4">
        <f t="shared" si="4"/>
        <v>21983</v>
      </c>
      <c r="K37" s="4">
        <v>0</v>
      </c>
      <c r="L37" s="4">
        <v>0</v>
      </c>
      <c r="M37" s="4">
        <v>0</v>
      </c>
      <c r="N37" s="4">
        <v>21983</v>
      </c>
      <c r="O37" s="16">
        <v>43189</v>
      </c>
      <c r="P37" s="16">
        <v>43281</v>
      </c>
      <c r="Q37" s="16">
        <v>43373</v>
      </c>
      <c r="R37" s="16">
        <v>43449</v>
      </c>
      <c r="S37" s="16">
        <v>43159</v>
      </c>
      <c r="T37" s="18" t="s">
        <v>136</v>
      </c>
      <c r="U37" s="18" t="s">
        <v>137</v>
      </c>
      <c r="V37" s="18" t="s">
        <v>138</v>
      </c>
      <c r="W37" s="17" t="s">
        <v>196</v>
      </c>
      <c r="X37" s="2" t="s">
        <v>104</v>
      </c>
      <c r="Y37" s="17" t="s">
        <v>135</v>
      </c>
      <c r="Z37" s="17" t="s">
        <v>105</v>
      </c>
      <c r="AA37" s="17" t="s">
        <v>191</v>
      </c>
    </row>
    <row r="38" spans="1:27" ht="128.25" customHeight="1">
      <c r="A38" s="2" t="s">
        <v>24</v>
      </c>
      <c r="B38" s="2" t="s">
        <v>106</v>
      </c>
      <c r="C38" s="2" t="s">
        <v>27</v>
      </c>
      <c r="D38" s="2" t="s">
        <v>30</v>
      </c>
      <c r="E38" s="4">
        <f t="shared" si="2"/>
        <v>35718.560000000005</v>
      </c>
      <c r="F38" s="4">
        <f>F39</f>
        <v>3699.15</v>
      </c>
      <c r="G38" s="4">
        <f t="shared" ref="G38:I38" si="14">G39</f>
        <v>14904.7</v>
      </c>
      <c r="H38" s="4">
        <f t="shared" si="14"/>
        <v>8417.4500000000007</v>
      </c>
      <c r="I38" s="4">
        <f t="shared" si="14"/>
        <v>8697.26</v>
      </c>
      <c r="J38" s="4">
        <f t="shared" si="4"/>
        <v>32831.899999999994</v>
      </c>
      <c r="K38" s="4">
        <f>K39</f>
        <v>3699.1</v>
      </c>
      <c r="L38" s="4">
        <f t="shared" ref="L38:N38" si="15">L39</f>
        <v>14604.8</v>
      </c>
      <c r="M38" s="4">
        <f t="shared" si="15"/>
        <v>8417.4</v>
      </c>
      <c r="N38" s="4">
        <f t="shared" si="15"/>
        <v>6110.6</v>
      </c>
      <c r="O38" s="3" t="s">
        <v>28</v>
      </c>
      <c r="P38" s="3" t="s">
        <v>28</v>
      </c>
      <c r="Q38" s="3" t="s">
        <v>28</v>
      </c>
      <c r="R38" s="3" t="s">
        <v>28</v>
      </c>
      <c r="S38" s="3" t="s">
        <v>28</v>
      </c>
      <c r="T38" s="3" t="s">
        <v>28</v>
      </c>
      <c r="U38" s="3" t="s">
        <v>28</v>
      </c>
      <c r="V38" s="3" t="s">
        <v>28</v>
      </c>
      <c r="W38" s="3" t="s">
        <v>28</v>
      </c>
      <c r="X38" s="2" t="s">
        <v>107</v>
      </c>
      <c r="Y38" s="2" t="s">
        <v>107</v>
      </c>
      <c r="Z38" s="2" t="s">
        <v>0</v>
      </c>
      <c r="AA38" s="3" t="s">
        <v>28</v>
      </c>
    </row>
    <row r="39" spans="1:27" ht="105" customHeight="1">
      <c r="A39" s="2" t="s">
        <v>108</v>
      </c>
      <c r="B39" s="2" t="s">
        <v>109</v>
      </c>
      <c r="C39" s="2" t="s">
        <v>27</v>
      </c>
      <c r="D39" s="3" t="s">
        <v>28</v>
      </c>
      <c r="E39" s="4">
        <f t="shared" si="2"/>
        <v>35718.560000000005</v>
      </c>
      <c r="F39" s="4">
        <f>F40+F41</f>
        <v>3699.15</v>
      </c>
      <c r="G39" s="4">
        <f t="shared" ref="G39:I39" si="16">G40+G41</f>
        <v>14904.7</v>
      </c>
      <c r="H39" s="4">
        <f t="shared" si="16"/>
        <v>8417.4500000000007</v>
      </c>
      <c r="I39" s="4">
        <f t="shared" si="16"/>
        <v>8697.26</v>
      </c>
      <c r="J39" s="4">
        <f t="shared" si="4"/>
        <v>32831.899999999994</v>
      </c>
      <c r="K39" s="4">
        <f>K40+K41</f>
        <v>3699.1</v>
      </c>
      <c r="L39" s="4">
        <f t="shared" ref="L39:N39" si="17">L40+L41</f>
        <v>14604.8</v>
      </c>
      <c r="M39" s="4">
        <f t="shared" si="17"/>
        <v>8417.4</v>
      </c>
      <c r="N39" s="4">
        <f t="shared" si="17"/>
        <v>6110.6</v>
      </c>
      <c r="O39" s="3" t="s">
        <v>28</v>
      </c>
      <c r="P39" s="3" t="s">
        <v>28</v>
      </c>
      <c r="Q39" s="3" t="s">
        <v>28</v>
      </c>
      <c r="R39" s="3" t="s">
        <v>28</v>
      </c>
      <c r="S39" s="3" t="s">
        <v>28</v>
      </c>
      <c r="T39" s="3" t="s">
        <v>28</v>
      </c>
      <c r="U39" s="3" t="s">
        <v>28</v>
      </c>
      <c r="V39" s="3" t="s">
        <v>28</v>
      </c>
      <c r="W39" s="3" t="s">
        <v>28</v>
      </c>
      <c r="X39" s="2" t="s">
        <v>110</v>
      </c>
      <c r="Y39" s="2" t="s">
        <v>110</v>
      </c>
      <c r="Z39" s="2" t="s">
        <v>0</v>
      </c>
      <c r="AA39" s="2" t="s">
        <v>0</v>
      </c>
    </row>
    <row r="40" spans="1:27" ht="265.5" customHeight="1">
      <c r="A40" s="2" t="s">
        <v>111</v>
      </c>
      <c r="B40" s="5" t="s">
        <v>114</v>
      </c>
      <c r="C40" s="2" t="s">
        <v>27</v>
      </c>
      <c r="D40" s="3" t="s">
        <v>28</v>
      </c>
      <c r="E40" s="4">
        <f t="shared" si="2"/>
        <v>3000</v>
      </c>
      <c r="F40" s="4">
        <v>0</v>
      </c>
      <c r="G40" s="4">
        <v>3000</v>
      </c>
      <c r="H40" s="4">
        <v>0</v>
      </c>
      <c r="I40" s="4">
        <v>0</v>
      </c>
      <c r="J40" s="4">
        <f t="shared" si="4"/>
        <v>2690.1</v>
      </c>
      <c r="K40" s="4">
        <v>0</v>
      </c>
      <c r="L40" s="4">
        <v>2700</v>
      </c>
      <c r="M40" s="4">
        <v>0</v>
      </c>
      <c r="N40" s="4">
        <v>-9.9</v>
      </c>
      <c r="O40" s="3" t="s">
        <v>28</v>
      </c>
      <c r="P40" s="3" t="s">
        <v>28</v>
      </c>
      <c r="Q40" s="3" t="s">
        <v>28</v>
      </c>
      <c r="R40" s="3" t="s">
        <v>28</v>
      </c>
      <c r="S40" s="3" t="s">
        <v>28</v>
      </c>
      <c r="T40" s="3" t="s">
        <v>28</v>
      </c>
      <c r="U40" s="3" t="s">
        <v>28</v>
      </c>
      <c r="V40" s="3" t="s">
        <v>28</v>
      </c>
      <c r="W40" s="17" t="s">
        <v>201</v>
      </c>
      <c r="X40" s="19" t="s">
        <v>139</v>
      </c>
      <c r="Y40" s="19" t="s">
        <v>142</v>
      </c>
      <c r="Z40" s="19"/>
      <c r="AA40" s="14" t="s">
        <v>143</v>
      </c>
    </row>
    <row r="41" spans="1:27" ht="177.75" customHeight="1">
      <c r="A41" s="2" t="s">
        <v>112</v>
      </c>
      <c r="B41" s="5" t="s">
        <v>115</v>
      </c>
      <c r="C41" s="2" t="s">
        <v>27</v>
      </c>
      <c r="D41" s="3" t="s">
        <v>28</v>
      </c>
      <c r="E41" s="4">
        <f t="shared" si="2"/>
        <v>32718.560000000005</v>
      </c>
      <c r="F41" s="4">
        <v>3699.15</v>
      </c>
      <c r="G41" s="4">
        <v>11904.7</v>
      </c>
      <c r="H41" s="4">
        <v>8417.4500000000007</v>
      </c>
      <c r="I41" s="4">
        <v>8697.26</v>
      </c>
      <c r="J41" s="4">
        <f t="shared" si="4"/>
        <v>30141.8</v>
      </c>
      <c r="K41" s="4">
        <v>3699.1</v>
      </c>
      <c r="L41" s="4">
        <v>11904.8</v>
      </c>
      <c r="M41" s="4">
        <v>8417.4</v>
      </c>
      <c r="N41" s="4">
        <v>6120.5</v>
      </c>
      <c r="O41" s="3" t="s">
        <v>28</v>
      </c>
      <c r="P41" s="3" t="s">
        <v>28</v>
      </c>
      <c r="Q41" s="3" t="s">
        <v>28</v>
      </c>
      <c r="R41" s="3" t="s">
        <v>28</v>
      </c>
      <c r="S41" s="3" t="s">
        <v>28</v>
      </c>
      <c r="T41" s="3" t="s">
        <v>28</v>
      </c>
      <c r="U41" s="3" t="s">
        <v>28</v>
      </c>
      <c r="V41" s="3" t="s">
        <v>28</v>
      </c>
      <c r="W41" s="17" t="s">
        <v>195</v>
      </c>
      <c r="X41" s="19" t="s">
        <v>140</v>
      </c>
      <c r="Y41" s="19" t="s">
        <v>141</v>
      </c>
      <c r="Z41" s="3" t="s">
        <v>0</v>
      </c>
      <c r="AA41" s="14" t="s">
        <v>144</v>
      </c>
    </row>
    <row r="42" spans="1:27" ht="190.5" customHeight="1">
      <c r="A42" s="11" t="s">
        <v>25</v>
      </c>
      <c r="B42" s="11" t="s">
        <v>113</v>
      </c>
      <c r="C42" s="11" t="s">
        <v>27</v>
      </c>
      <c r="D42" s="11" t="s">
        <v>30</v>
      </c>
      <c r="E42" s="12">
        <f t="shared" si="2"/>
        <v>21603.230000000003</v>
      </c>
      <c r="F42" s="12">
        <v>4782.2</v>
      </c>
      <c r="G42" s="12">
        <v>6184.93</v>
      </c>
      <c r="H42" s="12">
        <v>5491.2</v>
      </c>
      <c r="I42" s="12">
        <v>5144.8999999999996</v>
      </c>
      <c r="J42" s="12">
        <f t="shared" si="4"/>
        <v>21365.7</v>
      </c>
      <c r="K42" s="12">
        <v>3952.9</v>
      </c>
      <c r="L42" s="12">
        <v>4593.7</v>
      </c>
      <c r="M42" s="12">
        <v>5603.5</v>
      </c>
      <c r="N42" s="12">
        <v>7215.6</v>
      </c>
      <c r="O42" s="13" t="s">
        <v>28</v>
      </c>
      <c r="P42" s="13" t="s">
        <v>28</v>
      </c>
      <c r="Q42" s="13" t="s">
        <v>28</v>
      </c>
      <c r="R42" s="13" t="s">
        <v>28</v>
      </c>
      <c r="S42" s="13" t="s">
        <v>28</v>
      </c>
      <c r="T42" s="13" t="s">
        <v>28</v>
      </c>
      <c r="U42" s="13" t="s">
        <v>28</v>
      </c>
      <c r="V42" s="13" t="s">
        <v>28</v>
      </c>
      <c r="W42" s="23" t="s">
        <v>198</v>
      </c>
      <c r="X42" s="13" t="s">
        <v>28</v>
      </c>
      <c r="Y42" s="13" t="s">
        <v>28</v>
      </c>
      <c r="Z42" s="20" t="s">
        <v>192</v>
      </c>
      <c r="AA42" s="22" t="s">
        <v>193</v>
      </c>
    </row>
    <row r="43" spans="1:27" ht="0.15" customHeight="1">
      <c r="A43" s="8" t="s">
        <v>0</v>
      </c>
      <c r="B43" s="8" t="s">
        <v>0</v>
      </c>
      <c r="C43" s="9" t="s">
        <v>0</v>
      </c>
      <c r="D43" s="9" t="s">
        <v>0</v>
      </c>
      <c r="E43" s="10" t="s">
        <v>0</v>
      </c>
      <c r="F43" s="10" t="s">
        <v>0</v>
      </c>
      <c r="G43" s="10" t="s">
        <v>0</v>
      </c>
      <c r="H43" s="10" t="s">
        <v>0</v>
      </c>
      <c r="I43" s="10" t="s">
        <v>0</v>
      </c>
      <c r="J43" s="10" t="s">
        <v>0</v>
      </c>
      <c r="K43" s="10" t="s">
        <v>0</v>
      </c>
      <c r="L43" s="10" t="s">
        <v>0</v>
      </c>
      <c r="M43" s="10" t="s">
        <v>0</v>
      </c>
      <c r="N43" s="10" t="s">
        <v>0</v>
      </c>
      <c r="O43" s="9" t="s">
        <v>0</v>
      </c>
      <c r="P43" s="9" t="s">
        <v>0</v>
      </c>
      <c r="Q43" s="9" t="s">
        <v>0</v>
      </c>
      <c r="R43" s="9" t="s">
        <v>0</v>
      </c>
      <c r="S43" s="9" t="s">
        <v>0</v>
      </c>
      <c r="T43" s="9" t="s">
        <v>0</v>
      </c>
      <c r="U43" s="9" t="s">
        <v>0</v>
      </c>
      <c r="V43" s="9" t="s">
        <v>0</v>
      </c>
      <c r="W43" s="9" t="s">
        <v>0</v>
      </c>
      <c r="X43" s="9" t="s">
        <v>0</v>
      </c>
      <c r="Y43" s="9" t="s">
        <v>0</v>
      </c>
      <c r="Z43" s="9" t="s">
        <v>0</v>
      </c>
      <c r="AA43" s="9" t="s">
        <v>0</v>
      </c>
    </row>
  </sheetData>
  <mergeCells count="18">
    <mergeCell ref="M1:N1"/>
    <mergeCell ref="A2:N2"/>
    <mergeCell ref="E5:N5"/>
    <mergeCell ref="O5:V5"/>
    <mergeCell ref="A3:AA3"/>
    <mergeCell ref="A4:A6"/>
    <mergeCell ref="B4:B6"/>
    <mergeCell ref="C4:C6"/>
    <mergeCell ref="D4:D6"/>
    <mergeCell ref="E4:I4"/>
    <mergeCell ref="J4:N4"/>
    <mergeCell ref="O4:R4"/>
    <mergeCell ref="S4:V4"/>
    <mergeCell ref="W4:W6"/>
    <mergeCell ref="X4:X6"/>
    <mergeCell ref="Y4:Y6"/>
    <mergeCell ref="Z4:Z6"/>
    <mergeCell ref="AA4:AA6"/>
  </mergeCells>
  <pageMargins left="0.59055118110236227" right="0.39370078740157483" top="0.19685039370078741" bottom="0.19685039370078741" header="0" footer="0"/>
  <pageSetup paperSize="9" scale="70" orientation="landscape" r:id="rId1"/>
  <headerFooter>
    <oddFooter>&amp;C&amp;P из &amp;N</oddFooter>
  </headerFooter>
  <rowBreaks count="5" manualBreakCount="5">
    <brk id="8" max="16383" man="1"/>
    <brk id="10" max="16383" man="1"/>
    <brk id="13" max="16383" man="1"/>
    <brk id="23" max="16383" man="1"/>
    <brk id="34" max="16383" man="1"/>
  </rowBreaks>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Table1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2019-04-08T12:49:57Z</dcterms:modified>
</cp:coreProperties>
</file>