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5" windowWidth="14805" windowHeight="8010"/>
  </bookViews>
  <sheets>
    <sheet name="Table1" sheetId="1" r:id="rId1"/>
  </sheets>
  <calcPr calcId="125725"/>
</workbook>
</file>

<file path=xl/calcChain.xml><?xml version="1.0" encoding="utf-8"?>
<calcChain xmlns="http://schemas.openxmlformats.org/spreadsheetml/2006/main">
  <c r="K14" i="1"/>
  <c r="J14"/>
  <c r="I14"/>
  <c r="L14"/>
  <c r="M14"/>
  <c r="M15"/>
  <c r="O14"/>
  <c r="P14"/>
  <c r="Q14"/>
  <c r="R14"/>
  <c r="S14"/>
  <c r="T14"/>
  <c r="U14"/>
  <c r="W14"/>
  <c r="X14"/>
  <c r="Y14"/>
  <c r="Z14"/>
  <c r="AA14"/>
  <c r="H14"/>
  <c r="F14"/>
  <c r="E14"/>
  <c r="K52"/>
  <c r="J52"/>
  <c r="K51"/>
  <c r="K49"/>
  <c r="K48"/>
  <c r="K46"/>
  <c r="K45"/>
  <c r="K44"/>
  <c r="K43"/>
  <c r="J43"/>
  <c r="H40"/>
  <c r="H41"/>
  <c r="I41"/>
  <c r="I40" s="1"/>
  <c r="G41"/>
  <c r="G40" s="1"/>
  <c r="F41"/>
  <c r="F40" s="1"/>
  <c r="E41"/>
  <c r="E40" s="1"/>
  <c r="D41"/>
  <c r="D40" s="1"/>
  <c r="U41"/>
  <c r="U40" s="1"/>
  <c r="W41"/>
  <c r="W40" s="1"/>
  <c r="X41"/>
  <c r="Y41"/>
  <c r="Y40" s="1"/>
  <c r="Z41"/>
  <c r="AA41"/>
  <c r="AB41"/>
  <c r="AB40" s="1"/>
  <c r="AC41"/>
  <c r="AC40" s="1"/>
  <c r="AD41"/>
  <c r="AE41"/>
  <c r="J41" l="1"/>
  <c r="J40" s="1"/>
  <c r="K41"/>
  <c r="K40" s="1"/>
  <c r="K42" l="1"/>
  <c r="J42"/>
  <c r="P22"/>
  <c r="Q22"/>
  <c r="R22"/>
  <c r="S22"/>
  <c r="T22"/>
  <c r="X22"/>
  <c r="Z22"/>
  <c r="AB22"/>
  <c r="AC22"/>
  <c r="AD22"/>
  <c r="AE22"/>
  <c r="D35"/>
  <c r="E35"/>
  <c r="F35"/>
  <c r="G35"/>
  <c r="H35"/>
  <c r="I35"/>
  <c r="L35"/>
  <c r="L22" s="1"/>
  <c r="M35"/>
  <c r="M22" s="1"/>
  <c r="O35"/>
  <c r="O22" s="1"/>
  <c r="W35"/>
  <c r="Y35"/>
  <c r="K36"/>
  <c r="J36"/>
  <c r="J35" s="1"/>
  <c r="AA23"/>
  <c r="AA22" s="1"/>
  <c r="Y23"/>
  <c r="Y22" s="1"/>
  <c r="W23"/>
  <c r="W22" s="1"/>
  <c r="U23"/>
  <c r="U22" s="1"/>
  <c r="I23"/>
  <c r="I22" s="1"/>
  <c r="H23"/>
  <c r="H22" s="1"/>
  <c r="G23"/>
  <c r="G22" s="1"/>
  <c r="F23"/>
  <c r="F22" s="1"/>
  <c r="E23"/>
  <c r="E22" s="1"/>
  <c r="D23"/>
  <c r="D22" s="1"/>
  <c r="K34"/>
  <c r="J34"/>
  <c r="K33"/>
  <c r="J33"/>
  <c r="K32"/>
  <c r="J32"/>
  <c r="J30"/>
  <c r="K30"/>
  <c r="K29"/>
  <c r="J29"/>
  <c r="K28"/>
  <c r="J28"/>
  <c r="K27"/>
  <c r="J27"/>
  <c r="J26"/>
  <c r="J24"/>
  <c r="K26"/>
  <c r="K24"/>
  <c r="Z16"/>
  <c r="AA16"/>
  <c r="AB15"/>
  <c r="AC15"/>
  <c r="AD15"/>
  <c r="AE15"/>
  <c r="K21"/>
  <c r="K20"/>
  <c r="K19"/>
  <c r="K17"/>
  <c r="J17"/>
  <c r="J21"/>
  <c r="J20"/>
  <c r="G15"/>
  <c r="D16"/>
  <c r="D15" s="1"/>
  <c r="D14" s="1"/>
  <c r="E16"/>
  <c r="E15" s="1"/>
  <c r="F16"/>
  <c r="H16"/>
  <c r="H15" s="1"/>
  <c r="I16"/>
  <c r="I15" s="1"/>
  <c r="U16"/>
  <c r="U15" s="1"/>
  <c r="W16"/>
  <c r="W15" s="1"/>
  <c r="Y16"/>
  <c r="Y15" s="1"/>
  <c r="J19"/>
  <c r="J23" l="1"/>
  <c r="J22" s="1"/>
  <c r="K35"/>
  <c r="K22"/>
  <c r="K23"/>
  <c r="J16"/>
  <c r="F15"/>
  <c r="K15" s="1"/>
  <c r="K16"/>
  <c r="J15"/>
</calcChain>
</file>

<file path=xl/sharedStrings.xml><?xml version="1.0" encoding="utf-8"?>
<sst xmlns="http://schemas.openxmlformats.org/spreadsheetml/2006/main" count="543" uniqueCount="238">
  <si>
    <t/>
  </si>
  <si>
    <t>Форма № 2 (годовая)</t>
  </si>
  <si>
    <t>Информация о финансировании государственной программы</t>
  </si>
  <si>
    <t>Развитие молодежной политики, физической культуры и спорта в Томской области</t>
  </si>
  <si>
    <t>Департамент по молодежной политике, физической культуре и спорту Томской области</t>
  </si>
  <si>
    <t>N пп</t>
  </si>
  <si>
    <t>Наименование  подпрограммы, основного мероприятия, ведомственной целевой программы, мероприятия</t>
  </si>
  <si>
    <t>Ответственный за реализацию  подпрограммы, основного мероприятия, ведомственной целевой программы, мероприятия</t>
  </si>
  <si>
    <t>Источник и объем бюджетных ассигнований, тыс. рублей</t>
  </si>
  <si>
    <t>Причины недофинансирования мероприятий за счет средств областного и федерального бюджетов</t>
  </si>
  <si>
    <t>Планируемое значение показателя выполнения мероприятия</t>
  </si>
  <si>
    <t>Фактическое значение показателя выполнения мероприятия</t>
  </si>
  <si>
    <t>Причины невыполнения планируемых показателей выполнения мероприятий</t>
  </si>
  <si>
    <t>Описание выполненных работ</t>
  </si>
  <si>
    <t>Итого за счет всех источников</t>
  </si>
  <si>
    <t>Федеральный бюджет</t>
  </si>
  <si>
    <t>Областной бюджет</t>
  </si>
  <si>
    <t>Местные бюджеты</t>
  </si>
  <si>
    <t>Внебюджетные источники</t>
  </si>
  <si>
    <t>утверждено государственной программой (в соответствии с НПА об утверждении государственной программы)</t>
  </si>
  <si>
    <t>План</t>
  </si>
  <si>
    <t>Профинансировано</t>
  </si>
  <si>
    <t>отклонение</t>
  </si>
  <si>
    <t>% выполнения</t>
  </si>
  <si>
    <t>экономия по торгам</t>
  </si>
  <si>
    <t>ограничение кассовых выплат</t>
  </si>
  <si>
    <t>всего, план</t>
  </si>
  <si>
    <t>в т.ч. средств, поступающих в областной бюджет</t>
  </si>
  <si>
    <t>всего, профинансировано</t>
  </si>
  <si>
    <t>всего, план</t>
  </si>
  <si>
    <t>в т.ч.</t>
  </si>
  <si>
    <t>всего, кассовое исполнение</t>
  </si>
  <si>
    <t>утверждено государственной программой (в соответствии с НПА)</t>
  </si>
  <si>
    <t>план по сводной бюджетной росписи</t>
  </si>
  <si>
    <t>в т.ч. остаток на начало отчетного периода</t>
  </si>
  <si>
    <t>кассовое исполнение</t>
  </si>
  <si>
    <t>КЦСР  (для федеральных средств, поступающих в областной бюджет)</t>
  </si>
  <si>
    <t>план сводной бюджетной росписи федеральных средств, поступающих в областной бюджет всего</t>
  </si>
  <si>
    <t>план средств, поступающих напрямую получателям на счета, открытые в кредитных организациях или в Федеральном казначействе РФ</t>
  </si>
  <si>
    <t>кассовое исполнение средств, федеральных средств, поступивших в областной бюджет всего</t>
  </si>
  <si>
    <t>профинансировано средств, поступающих напрямую получателям на счета, открытые в кредитных организациях или в Федеральном казначействе РФ</t>
  </si>
  <si>
    <t>КЦСР</t>
  </si>
  <si>
    <t>всего, план по сводной бюджетной  росписи</t>
  </si>
  <si>
    <t>остаток на начало отчетного периода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</si>
  <si>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</si>
  <si>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</si>
  <si>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</si>
  <si>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</si>
  <si>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</si>
  <si>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</si>
  <si>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</si>
  <si>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</si>
  <si>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</si>
  <si>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</si>
  <si>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</si>
  <si>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</si>
  <si>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</si>
  <si>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</si>
  <si>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</si>
  <si>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</si>
  <si>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</si>
  <si>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</si>
  <si>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</si>
  <si>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</si>
  <si>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</si>
  <si>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</si>
  <si>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</si>
  <si>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</si>
  <si>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</si>
  <si>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</si>
  <si>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</si>
  <si>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</si>
  <si>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</si>
  <si>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</si>
  <si>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</si>
  <si>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</si>
  <si>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</si>
  <si>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</si>
  <si>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</si>
  <si>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</si>
  <si>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Итого по ГП</t>
  </si>
  <si>
    <t>x</t>
  </si>
  <si>
    <t>Подпрограмма 1. Развитие физической культуры и массового спорта</t>
  </si>
  <si>
    <t>1.1</t>
  </si>
  <si>
    <t>ВЦП 1. Создание благоприятных условий для увеличения охвата населения спортом и физической культурой</t>
  </si>
  <si>
    <t>Департамент по молодежной политике, физической культуре и спорту Томской области;</t>
  </si>
  <si>
    <t>100.0 %</t>
  </si>
  <si>
    <t>0</t>
  </si>
  <si>
    <t>1.1.1</t>
  </si>
  <si>
    <t>Департамент по молодежной политике, физической культуре и спорту Томской области</t>
  </si>
  <si>
    <t>1.1.2</t>
  </si>
  <si>
    <t>Мероприятие 2. Выплаты дополнительного материального обеспечения за выдающиеся достижения и особые заслуги перед Российской Федерацией в сфере физической культуры и спорта гражданам Российской Федерации, достигших пенсионного возраста,  постоянно проживающим на территории Томской области, имеющим выдающиеся достижения и особенные заслуги перед Российской Федерацией в сфере физической культуры и спорта</t>
  </si>
  <si>
    <t>Количество лиц пенсионного возраста, имеющих выдающиеся достижения и особые заслуги перед Российской Федерацией в сфере физической культуры и спорта, чел. - 47</t>
  </si>
  <si>
    <t>1.1.3</t>
  </si>
  <si>
    <t>Подпрограмма 2. Развитие спорта высших достижений и системы подготовки спортивного резерва</t>
  </si>
  <si>
    <t>2.1</t>
  </si>
  <si>
    <t>2.1.1</t>
  </si>
  <si>
    <t>2.1.3</t>
  </si>
  <si>
    <t>количество спортсменов и их тренеров, получающих стипендию Губернатора Томской области, чел. - 50</t>
  </si>
  <si>
    <t>2.1.4</t>
  </si>
  <si>
    <t>количество единовременных вознаграждений за победы и призовые места на официальных всероссийских и международных соревнованиях, полученных спортсменами и их тренерами, чел. - 140</t>
  </si>
  <si>
    <t>количество участников официальных региональных спортивных, физкультурных мероприятий, проводимых на территории Томской области, чел. - 1200</t>
  </si>
  <si>
    <t>2.2</t>
  </si>
  <si>
    <t>2.2.1</t>
  </si>
  <si>
    <t>Подпрограмма 3. Расширение сети спортивных сооружений</t>
  </si>
  <si>
    <t>Департамент архитектуры и строительства Томской области</t>
  </si>
  <si>
    <t>Департамент архитектуры и строительства Томской области;</t>
  </si>
  <si>
    <t>3.2</t>
  </si>
  <si>
    <t>Основное мероприятие 2. Укрепление материально-технической базы физической культуры и спорта муниципальных образований, принимающих областные сельские спортивные игры</t>
  </si>
  <si>
    <t>Количество объектов, включенных  во Всероссийский реестр объектов спорта, ед. - 36</t>
  </si>
  <si>
    <t>3.2.1</t>
  </si>
  <si>
    <t>Департамент архитектуры и строительства Томской области (ГРБС)</t>
  </si>
  <si>
    <t>Техническая готовность объектов, % - 100</t>
  </si>
  <si>
    <t>Подпрограмма 4. Создание условий для развития эффективной молодежной политики в Томской области</t>
  </si>
  <si>
    <t>4.1</t>
  </si>
  <si>
    <t>ВЦП 1. Развитие и реализация потенциала молодежи в интересах области</t>
  </si>
  <si>
    <t>4.1.1</t>
  </si>
  <si>
    <t>Мероприятие 1. Областной конкурс программ молодежных и детских общественных объединений, областной конкурс проектов молодежных и детских общественных объединений «Мы – команда». Формирование областного реестра молодежных и детских общественных объединений, пользующихся государственной поддержкой.</t>
  </si>
  <si>
    <t>4.1.2</t>
  </si>
  <si>
    <t>Обеспечивающая подпрограмма: Обеспечивающая подпрограмма ДМПФКС ТО</t>
  </si>
  <si>
    <t>Мероприятие 2. Оказание государственных услуг (выполнение государственных работ) в сфере развития реализации потенциала молодежи в интересах области областными государственными учреждениями, подведомственными СБП, в соответствии с государственным заданием</t>
  </si>
  <si>
    <t>Удельный вес молодежи (14-30 лет) – участников молодежных социальных проектов и мероприятий, процент, % - 25</t>
  </si>
  <si>
    <t>ОГАУ "Центр спортивной подготовки сборных команд Томской области"</t>
  </si>
  <si>
    <t>Организация мероприятий в сфере молодежной политики, направленных на гражданское и патриотическое воспитание молодежи, воспитание толерантности в молодежной среде, формирование правовых, культурных и нравственных ценностей среди молодежи</t>
  </si>
  <si>
    <t>4.1.2.1.</t>
  </si>
  <si>
    <t>4.1.2.2.</t>
  </si>
  <si>
    <t>Организация мероприятий в сфере молодежной политики, направленных на вовлечение молодежи в инновационную, предпринимательскую, добровольческую деятельность, а также на развитие гражданской активности молодежи и формирование здорового образа жизни</t>
  </si>
  <si>
    <t xml:space="preserve">В 10 муниципальных образованиях Томской области прошли  мероприятия межмуниципального молодёжного проекта «Территория добра», направленного на создание и развитие волонтерских организаций на территории Томской области. В рамках проекта проведено более 60 волонтерских дел, акций, квестов, флешмобов. 
Обеспечена организация областного этапа Конкурса «Доброволец России». По итогам работы конкурсной комиссии определено 7 победителей в 6 номинациям.
В мае был организован  областной молодежный «Форум профессиональных сообществ «Синергия». Обеспечено участие 7 представителей Томской области во Всероссийском форуме добровольцев. </t>
  </si>
  <si>
    <t>4.1.2.3.</t>
  </si>
  <si>
    <t>Организация мероприятий в сфере молодежной политики, направленных на формирование системы развития талантливой и инициативной молодежи, создание условий для самореализации подростков и молодежи, развитие творческого, профессионального, интеллектуального потенциалов подростков и молодежи</t>
  </si>
  <si>
    <t>В 10 муниципальных образованиях Томской области  в две волны прошли флагманские программы. Организованы и проведены «Музыкальный кубок «Юниор Лига КВН», «Осенняя школа «Юниор Лига КВН», областной фестиваль «Юниор Лига КВН». Для участие в конкурсе на лучшие социальные проекты Томской области подано 144 заявки из 15 муниципальных образований Томской области. Добавлена новая номинация «Добровольчество». Из 37 победителей - 8 жители муниципальных образований Томской области. Общая сумма, выделяемая победителям- 1900 000 рублей. Обеспечено участие 35 представителей Томской области во Всероссийском фестивале «Российская студенческая весна» (май, г.Тула, г.Москва). В рамках Форумной кампании на Форумы и другие мероприятия всероссийского, окружного и международного уровней направлено 100 человек.  Обеспечено участие 55 представителей Томской области во Всемирном фестивале молодежи и студентов (октябрь, г.Сочи).</t>
  </si>
  <si>
    <t>4.1.2.4.</t>
  </si>
  <si>
    <t>Организация досуга детей, подростков и молодежи</t>
  </si>
  <si>
    <t xml:space="preserve">Одним из ключевых мероприятий Департамента является областной молодежный форум «Томский коллайдер», который ежегодно проводится с 2011 года. 
В рамках Форума «Томский коллайдер» в 2017 году были сформированы 14 молодежных сообществ по основным направлениям образовательной программы Форума: «Экология», «Творчество», «Медиа», «Ученическое самоуправление», «Добровольчество» и «Развитие территорий», «Молодые педагоги», «Сфера здравоохранения», «Творчество», «Молодые ученые», «Предприниматели», «Развитие территорий», «Молодые парламентарии», «РСМ» и «Профессиональное образование». Впервые Форум был проведен в сельском парке «Околица» (с.Зоркальцево).
</t>
  </si>
  <si>
    <t>Организация мероприятий, направленных на профилактику асоциального и деструктивного поведения подростков и молодежи, поддержка детей и молодежи, находящейся в социально-опасном положении</t>
  </si>
  <si>
    <t>4.1.2.5.</t>
  </si>
  <si>
    <t xml:space="preserve">Изготовлена и распространена полиграфическая продукция, направленная на профилактику асоциального и деструктивного поведения подростков и молодежи (1400 блокнотов, 1400 ручек, 1400 пакетов, 1400 брелоков и 1400 значков с логотипом Департамента).
В 2017 году в муниципальных образованиях проведены профилактические акции и мероприятия («Стоп ВИЧ/СПИД!», «Должен знать!» и т.п.). 
</t>
  </si>
  <si>
    <t>Количество государственных услуг (работ), выполненных в полном объеме - 5;           количество областных госудаственных учреждений, выполнивших государственное задание в полном объеме - 1</t>
  </si>
  <si>
    <t xml:space="preserve">Мероприятие 1. Оказание государственных услуг (выполнение государственных работ) в сфере создания благоприятных условий для увеличения охвата населения спортом 
и физической культурой, областными государственными учреждениями, подведомственными СБП, в соответствии с государственным заданием 
</t>
  </si>
  <si>
    <t>За 2017 год в рамках Календарного плана официальных физкультурных мероприятий и спортивных мероприятий Томской области на 2017 год проведено 73 официальных физкультурных мероприятия, в которых приняли участие 29 635 человек, 10 мероприятий в рамках Всероссийского физкультурно-спортивного комплекса «Готов к труду и обороне» (ГТО), 12 мероприятий по пропаганде физической культуры, спорта и здорового образа жизни.</t>
  </si>
  <si>
    <t xml:space="preserve">Мероприятие 1. Оказание государственных услуг (выполнение государственных работ) в сфере совершенствования системы подготовки спортсменов высокого класса и создание условий, направленных на увеличение числа перспективных спортсменов, областными государственными учреждениями, подведомственными СБП, в соответствии с государственным заданием </t>
  </si>
  <si>
    <t>ОГАУ «Центр спортивной подготовки сборных команд Томской области»</t>
  </si>
  <si>
    <t>Количество проведенных официальных региональных, межрегиональных и всероссийских физкультурных (физкультурно-оздоровительных) мероприятий, шт. - 72</t>
  </si>
  <si>
    <t>количество государственных услуг (работ), выполненных в полном объеме, ед. - 3</t>
  </si>
  <si>
    <t xml:space="preserve">количество областных государственных учреждений, выполнивших государственные задания в полном объеме, ед. - 1 </t>
  </si>
  <si>
    <t>Количество медалей, завоеванных спортсменами Томской области на официальных всероссийских и международных соревнованиях, (шт), шт. - 700</t>
  </si>
  <si>
    <t xml:space="preserve">ОГАУ «Центр спортивной подготовки сборных команд Томской области»,
ОГАУ «Томская областная спортивная школа олимпийского резерва»,
ОГАУ «Спортивная школа олимпийского резерва Натальи Барановой»,                                  ОГАУ «Центр адаптивных видов спорта»
</t>
  </si>
  <si>
    <t>В 2017 году в рамках Календарного плана официальных физкультурных мероприятий и спортивных мероприятий Томской области на 2017 год проведено 279 официальных региональных, межмуниципальных, межрегиональных, всероссийских и международных спортивных соревнований, где приняли участие 36 501 человек. Члены спортивных сборных команд Томской области приняли участие в 261 выездном официальном межрегиональном, всероссийском и международном спортивном соревновании, где завоевали 614 медалей разного достоинства, в 12 выездных официальных межрегиональных, всероссийских физкультурных мероприятиях, где завоевали 31 медаль разного достоинства и в 80 тренировочных мероприятиях по подготовке к указанным спортивным соревнованиям. Спортсмены, проходящие спортивную подготовку в областных государственных автономных учреждениях, подведомственных Департаменту, приняли участие в 38 межрегиональных, всероссийских и международных спортивных соревнованиях, где завоевали 41 медаль.</t>
  </si>
  <si>
    <t>количество закупленного оборудования, ед. - 1</t>
  </si>
  <si>
    <t>Количество медалей, завоеванных спортсменами Томской области на официальных всероссийских и международных соревнованиях, (шт), шт. - 751</t>
  </si>
  <si>
    <t>Мероприятие 3. Проведения независимой оценки качества оказания услуг организациям социальной сферы</t>
  </si>
  <si>
    <t>Мероприятие 4. Обеспечение условий для развития физической культуры и массового спорта</t>
  </si>
  <si>
    <t>1.1.4</t>
  </si>
  <si>
    <t>Количество занимающихся, чел. - 19 366</t>
  </si>
  <si>
    <t>Количество лиц пенсионного возраста, имеющих выдающиеся достижения и особые заслуги перед Российской Федерацией в сфере физической культуры и спорта, чел. - 48</t>
  </si>
  <si>
    <t>Количество занимающихся, чел. - 24165</t>
  </si>
  <si>
    <t>В рамках реализации Закона Томской области от 13.12.2006 № 314-ОЗ «О предоставлении субсидий местным бюджетам на обеспечение условий для развития физической культуры и массового спорта» в 2017 году  инструкторами по физической культуре и спорту проведено 4671 мероприятия, в них приняли участие 127665 человек. В секциях по месту жительства в группах инструкторов в 2017 году занимались 24165 человек; ;</t>
  </si>
  <si>
    <t>Ежемесячно выплачивается дополнительное материальное обеспечение 48 гражданам Российской Федерации, постоянно проживающим на территории Томской области и имеющим выдающиеся достижения и особые заслуги перед Российской Федерацией в области физической культуры  и спорта в размере 2300 рублей ;</t>
  </si>
  <si>
    <t>Произведена отмена выплаты по причине смерти получателя</t>
  </si>
  <si>
    <t>количество организаций социальной сферы получивших оценку качества оказания услуг - 19</t>
  </si>
  <si>
    <t>количество организаций социальной сферы получивших оценку качества оказания услуг - 2</t>
  </si>
  <si>
    <t>Количество проведенных официальных региональных, межрегиональных и всероссийских физкультурных (физкультурно-оздоровительных) мероприятий, шт. - 83</t>
  </si>
  <si>
    <t>В 2017 году проведена независимая оценка качества 2 организаций, осуществляющих образовательную деятельность в сфере физической культуры и спорта, расположенных на территории Томской области и относящихся к ведомству "Физическая культура и спорт";</t>
  </si>
  <si>
    <t>Планировалось проведение независимой оценки качества организаций, осуществляющих образовательную деятельность в сфере физической культуры и спорта, независимо от ведомственной принадлежности. По факту оценка проведена в 2-х организациях (ДЮСШ) ведомства "Физическая культура и спорт". В 17 организациях (ДЮСШ) ведомства "Образование" оценка проведена Департаментом общего образования Томской области.</t>
  </si>
  <si>
    <t>ВЦП 2. Совершенствование системы подготовки спортсменов высокого класса и создание условий, направленных на увеличение числа перспективных спортсменов</t>
  </si>
  <si>
    <t>1. количество государственных услуг (работ), выполненных в полном объеме, ед.- 12</t>
  </si>
  <si>
    <t xml:space="preserve">2. количество областных государственных учреждений, выполнивших государственные задания в полном объеме, ед. - 4 </t>
  </si>
  <si>
    <t>2.1.2</t>
  </si>
  <si>
    <t>Мероприятие 2. Выплата ежегодных стипендий Губернатора Томской области лучшим спортсменам Томской области и их тренерам</t>
  </si>
  <si>
    <t>количество спортсменов и их тренеров, получающих стипендию Губернатора Томской области, чел. - 40</t>
  </si>
  <si>
    <t>В 2017 году стипендию ГТО получали 25 спортсменов и 15 тренеров. В соответствии с постановлением Главы Администрации (Губернатора) Томской области от 30.11.2005 № 147 тренер может получать только одну стипендию. Однако у пяти спортсменов - получателей стипендии по спорту глухих - один тренер, у трех спортсменов получателей стипендии по подводному спорту - один тренер. Один спортсмен тренируется самостоятельно. Таким образом, количество тренеров получающих стипендию Губернатора меньше, чем предусмотренно постановлением Главы Администрации (Губернатора) Томской области от 30.11.2005 № 147.</t>
  </si>
  <si>
    <t>Мероприятие 3. Выплата единовременных вознаграждений спортсменам Томской области и их тренерам за победы и призовые места на официальных всероссийских и международных соревнованиях</t>
  </si>
  <si>
    <t>количество единовременных вознаграждений за победы и призовые места на официальных всероссийских и международных соревнованиях, полученных спортсменами и их тренерами, чел. - 115</t>
  </si>
  <si>
    <r>
      <rPr>
        <sz val="8"/>
        <rFont val="Times New Roman"/>
        <family val="1"/>
        <charset val="204"/>
      </rPr>
      <t xml:space="preserve">в 2017 году единовременные выплаты назначались спортсменам Томской области и их тренерам за спортивные достижения более высокого уровня по сравнению с 2016 годом. В 2017 году состоялись Всемирные игры – это комплексные спортивные соревнования по неолимпийским видам спорта, проходящие раз в четыре года, имеющие наивысший размер выплат среди неолимпийских видов спорта. Так, победителями и призерами указанных соревнований стали 6 томичей. 
Также более высокими спортивными результатами по сравнению с прошлым годом отличились спортсмены по городошному спорту, рафтингу, кикбоксингу, спорту глухих, конькобежному спорту. </t>
    </r>
    <r>
      <rPr>
        <sz val="8"/>
        <color rgb="FFFF0000"/>
        <rFont val="Times New Roman"/>
        <family val="1"/>
        <charset val="204"/>
      </rPr>
      <t xml:space="preserve">
</t>
    </r>
  </si>
  <si>
    <t>количество участников официальных региональных спортивных, физкультурных мероприятий, проводимых на территории Томской области, чел. - 2 232</t>
  </si>
  <si>
    <t>В 2017 году 2 232 спортсмена сборных команд муниципальных образований Томской области приняли участие в официальных региональных спортивных, физкультурных мероприятиях, проводимых на территории Томской области за счет средств субсидии на 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 закрытое административно-территориальное образование Северск Томской области, муниципального образования «Томский район»;</t>
  </si>
  <si>
    <t>Количество педагогических работников учреждений дополнительного образования отрасли физической культуры и спорта в Томской области, чел. - 486,2</t>
  </si>
  <si>
    <t>Мероприятие 4. 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 закрытое административно-территориальное образование Северск Томской области», муниципального образования «Томский район»</t>
  </si>
  <si>
    <t>Мероприятие 5.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учреждений дополнительного образования детей</t>
  </si>
  <si>
    <t>2.1.5</t>
  </si>
  <si>
    <t>Мероприятие 6.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</si>
  <si>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2.1.6</t>
  </si>
  <si>
    <t>1. Количество медицинских работников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чел. - 13,8</t>
  </si>
  <si>
    <t>2. Количество медицинских работников «Средний медицинский (фармацевтический) персонал (персонал, обеспечивающий предоставление медицинских услуг)», чел. - 37,5</t>
  </si>
  <si>
    <t>1.Количество медицинских работников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чел. - 13,8</t>
  </si>
  <si>
    <t>2.Количество медицинских работников «Средний медицинский (фармацевтический) персонал (персонал, обеспечивающий предоставление медицинских услуг)», чел.  - 37,9</t>
  </si>
  <si>
    <t xml:space="preserve">Показатель «Отношение среднемесячной заработной платы по категории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к среднемесячному доходу от трудовой деятельности по Томской области (%) составил 95,2% при плановом значении 95,2%, при этом средняя заработная плата по итогам 2017 года составила 32 552,5 руб., при плановом значении 32 551 руб.
Показатель «Отношение среднемесячной заработной платы по категории «Средний медицинский (фармацевтический) персонал (персонал, обеспечивающий предоставление медицинских услуг)» к среднемесячному доходу от трудовой деятельности по Томской области (%) составил, составил 71,5 % при плановом значении 71,6% (+0,1%) при этом средняя заработная плата по итогам 2017 года составила 24 465,9 руб., при плановом значении 24 457,8 руб. 
Среднесписочная численность «врачей» по итогам 2017 года составила 13,8 человек, плановое значение 13,8 человек, среднесписочная численность среднего медицинского персонала по итогам 2017 года составила 37,9 человек, плановое значение 37,5 человек. 
Фактический объем средств, направленных на повышение заработной платы работников, определенных Указами Президента РФ (в рамках реализации «Дорожной карты») за счет мероприятий по оптимизации бюджетных расходов, в 2017 году составил 604,9 тыс. рублей. 
Фонд заработной платы за счет средств от приносящей доход деятельности по категории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за 2017 год составил 68,0 тысячи рублей по категории «Средний медицинский (фармацевтический) персонал (персонал, обеспечивающий предоставление медицинских услуг)» - 1 124,9 тысяч рублей.
</t>
  </si>
  <si>
    <t>Количество педагогических работников учреждений дополнительного образования отрасли физической культуры и спорта в Томской области, чел. - 483,9</t>
  </si>
  <si>
    <t>Показатель «Отношение среднемесячной заработной платы по категории «Педагогические работники организаций дополнительного образования детей отрасли физической культуры и спорта» к среднемесячному доходу от трудовой деятельности по Томской области (%) составил 95,6 % при плановом значении 95,0% (+0,6%), при этом средняя заработная плата составила 32 710,3 руб. (при плановом значении 32 490,0 руб.) при среднесписочной численности «педагогических работников»483,9 человек (плановое значение 486,7 человека). 
Фактический объем средств, направленных на повышение заработной платы работников, определенных Указами Президента РФ (в рамках реализации «Дорожной карты») за счет мероприятий по оптимизации бюджетных расходов, в 3 квартале 2016 года составил 3 708,25 тысяч рублей. 
Фонд заработной платы за счет средств от приносящей доход деятельности по категории «Педагогические работники организаций дополнительного образования детей отрасли физической культуры и спорта» за 2016 год составил 7 381,5 тысяч рублей.</t>
  </si>
  <si>
    <t>Мероприятие 7. Приобретение компьютерного оборудования</t>
  </si>
  <si>
    <t>В 2016 году выплачены 115 единовременных вознаграждений спортсменам Томской области и их тренерам за победы и призовые места на официальных всероссийских и международных соревнованиях. Экономия бюджетных средств в объеме 25,5 тыс. рублей, достигнутая в результате уменьшения количества получателей стипендии Губернатора Томской области, перераспределена на мероприятие 1 данной ВЦП (в ВЦП внесены соответствующие изменения).</t>
  </si>
  <si>
    <t>Стипендию Губернатора Томской области лучшим спортсменам Томской области и их тренерам получили 25 спортсменов и              15 тренеров. Экономия бюджетных средств в объеме 1 560,0 тыс. рублей, достигнутая в результате уменьшения количества получателей стипендии Губернатора Томской области, перераспределена на мероприятие 1 данной ВЦП ( в ВЦП внесены соответствующие изменения).</t>
  </si>
  <si>
    <t>Закуплено компьютерное оборудование (сервер, товарный знак «3logic») в количестве 1 штука. По результатам торгов была достигнута экономия средств в объеме 86,2 тыс. рублей, которая перераспределена на мероприятие 1 данной ВЦП (с внесением изменений в ВЦП).</t>
  </si>
  <si>
    <t xml:space="preserve">Мероприятие 8. Приобретение спортивного инвентаря и оборудования для спортивных школ 
</t>
  </si>
  <si>
    <t>2.1.7</t>
  </si>
  <si>
    <t>2.1.8</t>
  </si>
  <si>
    <t>Количество учреждений, получивших спортивный инвентарь и оборудование, ед. - 25</t>
  </si>
  <si>
    <t>Закуплен спортивный инвентарь и оборудование для осуществления спортивной подготовки в соответствии с федеральнымы стандартами для 25 спортивных школ.</t>
  </si>
  <si>
    <t>2.1.9</t>
  </si>
  <si>
    <t xml:space="preserve">Мероприятие 9. Приобретение, установка и настройка шлифовального станка и комплектующих 
к нему
</t>
  </si>
  <si>
    <t xml:space="preserve">количество 
единиц закупленного оборудования, ед. - 1
</t>
  </si>
  <si>
    <t>Закуплен, установлен и настороен шлифовальный станок и комплектующие к нему для подготовки лыж в ОГАУ "Спортивная школа олимпийского резерва Н.Барановой"</t>
  </si>
  <si>
    <t>х</t>
  </si>
  <si>
    <t>0826100000</t>
  </si>
  <si>
    <t>1. Количество спортсменов, принявших участие в тренировочных мероприятиях по базовым видам спорта, чел. - 100</t>
  </si>
  <si>
    <t>1. Количество спортсменов, принявших участие в тренировочных мероприятиях по базовым видам спорта, чел. - 166</t>
  </si>
  <si>
    <t>2. Количество спортсменов, обеспеченных питанием и проживанием при проведении первенств России, чел. - 18</t>
  </si>
  <si>
    <t>2. Количество спортсменов, обеспеченных питанием и проживанием при проведении первенств России, чел. - 20</t>
  </si>
  <si>
    <t>3. Количество специалистов в сфере физической культуры и спорта, успешно прошедших курсы повышения квалификации или переподготовки, чел. - 2</t>
  </si>
  <si>
    <t>4. Количество единиц спортивно-технологического оборудования, инвентаря и экипировки, приобретенных для обеспечения тренировочного процесса, ед.- 500</t>
  </si>
  <si>
    <t>4. Количество единиц спортивно-технологического оборудования, инвентаря и экипировки, приобретенных для обеспечения тренировочного процесса, ед. - 778</t>
  </si>
  <si>
    <t>На оказание адресной финансовой поддержки спортивным организациям, осуществляющим подготовку спортивного резерва для сборных команд Российской Федерации по базовым олимпийским видам спорта в 2017 году получена субсидия из федерального бюджета в размере 6 136,2 тыс.рублей, софинансирование из областного бюджета составило 3 480,0 тыс.рублей. В рамках данных средств, 2 тренера по баскетболу прошли курсы повышения квалификации, 20 спортсменов обеспечены питанием и проживанием на первенствах России, закуплено 778 единиц спортивно-технологического оборудования, инвентаря и экипировки по базовым видам спорта, 166 спортсменов приняли участие в тренировочных мероприятиях по базовым видам спорта.</t>
  </si>
  <si>
    <t>08281R0810</t>
  </si>
  <si>
    <t>Основное мероприятие 1. Адресная финансовая поддержка спортивных организаций, осуществляющих подготовку спортивного резерва для сборных команд Российской Федерации</t>
  </si>
  <si>
    <t>1. Доля занимающихся на этапе высшего спортивного мастерства в организациях, осуществляющих спортивную подготовку, в общем количестве занимающихся на этапе спортивного совершенствования в организациях, осуществляющих спортивную подготовку, % - 23                                        2. Доля организаций, оказывающих услуги по спортивной подготовке в соответствии с федеральными стандартами спортивной подготовки, в общем количестве организаций в сфере физической культуры и спорта, в том числе для лиц с ограниченными возможностями здоровья и инвалидов, % - 6</t>
  </si>
  <si>
    <t>1. Доля занимающихся на этапе высшего спортивного мастерства в организациях, осуществляющих спортивную подготовку, в общем количестве занимающихся на этапе спортивного совершенствования в организациях, осуществляющих спортивную подготовку, % - 28,2                                                2. Доля организаций, оказывающих услуги по спортивной подготовке в соответствии с федеральными стандартами спортивной подготовки, в общем количестве организаций в сфере физической культуры и спорта, в том числе для лиц с ограниченными возможностями здоровья и инвалидов, % - 6</t>
  </si>
  <si>
    <t>Мероприятие 3. Капитальный ремонт стадиона МАУДО "ДЮСШ им. О.Рахматулиной" по адресу: Томская область, г. Колпашево, ул. Ленина, 52</t>
  </si>
  <si>
    <t>Техническая готовность объектов, % - 51</t>
  </si>
  <si>
    <t>Заключено соглашение о предоставлении субсидии в 2017 году с МО "Колпашевский район" 27.02.2017 № 5; заключен договор (контракт) № 51 от 14.04.2017 «Капитальный ремонт стадиона МАУДО «ДЮСШ им.О.Рахматулиной», 36 368 791,00 рубль, ООО «Водоканал-1».  Процент технической готовности - 100%.На объекте в августе 2017 г. проводились областные сельские летние спортивные игры "Стадион для всех". Окончательный расчет с подрядной организацией запланирован в 2018 г.</t>
  </si>
  <si>
    <t>Количество объектов, включенных  во Всероссийский реестр объектов спорта, ед. - 58</t>
  </si>
  <si>
    <t xml:space="preserve">Департамент по молодежной политике, физической культуре и спорту Томской области </t>
  </si>
  <si>
    <t xml:space="preserve">Мероприятие 1."Оказание адресной финансовой поддержки спортивным организациям, осуществляющим подготовку спортивного резерва для сборных команд Российской Федерации:
- проведение тренировочных мероприятий по базовым видам спорта,
- обеспечение питания и проживания спортсменов при проведении первенств России,
- повышение квалификации и переподготовки специалистов в сфере физической культуры и спорта,
- приобретение спортивно-технологического оборудования, инвентаря и экипировки"
</t>
  </si>
  <si>
    <t>17, 0</t>
  </si>
  <si>
    <t>1. Количество молодежных и детских общественных объединений - 33, 2.количество участников программ и проектов молодежных и детских общественных объединений, чел. - 16540</t>
  </si>
  <si>
    <t>Количество молодежных и детских общественных объединений - 33,                        2. Количество участников программ и проектов молодежных и детских общественных объединений, чел. - 20000</t>
  </si>
  <si>
    <t xml:space="preserve">Департаментом ведется областной реестр молодежных и детских общественных объединений, пользующихся государственной поддержкой. На 1 января 2018 года в данном реестре состоят 33 организации.                                             В рамках мероприятия проведены два областных конкурса: конкурс программ молодежных и детских общественных объединений в котором 5 организаций-победителей получили субсидии на реализацию программ на общую сумму 2 998,373 рублей; конкурс проектов молодежных и детских общественных объединений "Мы-команда", в котором  5 организаций-победителей получили субсидии на реализацию проектов на общую сумму 1 986 460 рублей.    Участие в программах и проектах молодежных и детских общественных объединений, победивших в областных конкурсах, приняли 20 000 человек 
</t>
  </si>
  <si>
    <t>1.Количество мероприятий, ед. - 8;  2. Количество учпстников мероприятий, чел. - 20 403</t>
  </si>
  <si>
    <t>1.Количество мероприятий, ед. - 8;  2.Количество участников мероприятий, чел. - 20 500</t>
  </si>
  <si>
    <t xml:space="preserve">Проведено 8 мероприятий. Представители молодежи Томской области приняли участие в финале XI Всероссийских военно-тактических игр на Кубок Министра обороны обороны РФ "Заря". Состоялся облатсной этап Всероссийской военно-патриотической игры "Зарница" Обеспечено участие томичесй в "Вахте памяти". Представители молодежи Томской области приняли участие в финале Литературного патриотического фестиваля «Русские рифмы» в г.Екатеринбурге, во Всероссийском конкурсе «Послы Победы» и в Параде Победы в г.Москве, во Всероссийском проекте «Диалоги с героями».
В 2017 году было подготовлено 4 тематических программы «Общая Родина» на радио «Благовест». Изданы каледнари памятных дат.
</t>
  </si>
  <si>
    <t>В рамках государственного задания ОГАУ "Центр спортивной подготовки сборных команд Томской области" с целью реализации молодежной плитики на территории Томской области выполнило 5 работ. В рамках этих 5 работ проведено  35 мероприятий, участниками которых стали 65 212 человек.</t>
  </si>
  <si>
    <t>1.Количество мероприятий, ед. -5; 2.Количество участников мероприятия, чел. - 662</t>
  </si>
  <si>
    <t>1.Количество мероприятий, ед. -19; 2.Количество участников мероприятия, чел. - 41 737</t>
  </si>
  <si>
    <t>1.Количество мероприятий, ед. -19; 2.Количество учпстников мероприятия, чел. - 42 000</t>
  </si>
  <si>
    <t>1.Количество мероприятий, ед. -1; 2.Количество учпстников мероприятия, чел. - 450</t>
  </si>
  <si>
    <t>1.Количество мероприятий, ед. - 2; 2.Количество участников мероприятий, чел. - 1 600</t>
  </si>
  <si>
    <t>Осуществлялись выплаты персоналу государственных органов, оплата взносов, налогов,сборов и иных платежей, закупка товаров, работ и услуг для обеспечения государственных нужд.</t>
  </si>
  <si>
    <t>8281R0810</t>
  </si>
  <si>
    <t>Приложение 5</t>
  </si>
</sst>
</file>

<file path=xl/styles.xml><?xml version="1.0" encoding="utf-8"?>
<styleSheet xmlns="http://schemas.openxmlformats.org/spreadsheetml/2006/main">
  <numFmts count="3">
    <numFmt numFmtId="164" formatCode="_-* #,##0.00&quot;р.&quot;_-;\-* #,##0.00&quot;р.&quot;_-;_-* &quot;-&quot;??&quot;р.&quot;_-;_-@_-"/>
    <numFmt numFmtId="165" formatCode="#,##0.0"/>
    <numFmt numFmtId="166" formatCode="0.0"/>
  </numFmts>
  <fonts count="13">
    <font>
      <sz val="10"/>
      <color rgb="FF000000"/>
      <name val="Times New Roman"/>
    </font>
    <font>
      <b/>
      <sz val="12"/>
      <color rgb="FF000000"/>
      <name val="Times New Roman"/>
    </font>
    <font>
      <b/>
      <u/>
      <sz val="12"/>
      <color rgb="FF000000"/>
      <name val="Times New Roman"/>
    </font>
    <font>
      <b/>
      <sz val="8"/>
      <color rgb="FF000000"/>
      <name val="Times New Roman"/>
    </font>
    <font>
      <sz val="8"/>
      <color rgb="FF000000"/>
      <name val="Times New Roman"/>
    </font>
    <font>
      <sz val="8"/>
      <color rgb="FF000000"/>
      <name val="Times New Roman"/>
      <family val="1"/>
      <charset val="204"/>
    </font>
    <font>
      <sz val="10"/>
      <color rgb="FF000000"/>
      <name val="Times New Roman"/>
      <family val="1"/>
      <charset val="204"/>
    </font>
    <font>
      <sz val="12"/>
      <color rgb="FF000000"/>
      <name val="Times New Roman"/>
      <family val="1"/>
      <charset val="204"/>
    </font>
    <font>
      <b/>
      <sz val="8"/>
      <color rgb="FF000000"/>
      <name val="Times New Roman"/>
      <family val="1"/>
      <charset val="204"/>
    </font>
    <font>
      <sz val="8"/>
      <color rgb="FFFF0000"/>
      <name val="Times New Roman"/>
      <family val="1"/>
      <charset val="204"/>
    </font>
    <font>
      <sz val="10"/>
      <color rgb="FFFF0000"/>
      <name val="Times New Roman"/>
      <family val="1"/>
      <charset val="204"/>
    </font>
    <font>
      <sz val="8"/>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style="thin">
        <color indexed="64"/>
      </right>
      <top style="thin">
        <color rgb="FF000000"/>
      </top>
      <bottom style="thin">
        <color rgb="FF000000"/>
      </bottom>
      <diagonal/>
    </border>
  </borders>
  <cellStyleXfs count="1">
    <xf numFmtId="164" fontId="0" fillId="0" borderId="0">
      <alignment vertical="top" wrapText="1"/>
    </xf>
  </cellStyleXfs>
  <cellXfs count="85">
    <xf numFmtId="164" fontId="0" fillId="0" borderId="0" xfId="0" applyNumberFormat="1" applyFont="1" applyFill="1" applyAlignment="1">
      <alignment vertical="top" wrapText="1"/>
    </xf>
    <xf numFmtId="0" fontId="4" fillId="0" borderId="2" xfId="0" applyNumberFormat="1" applyFont="1" applyFill="1" applyBorder="1" applyAlignment="1">
      <alignment horizontal="left" vertical="top" wrapText="1"/>
    </xf>
    <xf numFmtId="0" fontId="4" fillId="0" borderId="1" xfId="0" applyNumberFormat="1" applyFont="1" applyFill="1" applyBorder="1" applyAlignment="1">
      <alignment horizontal="left" vertical="top" wrapText="1"/>
    </xf>
    <xf numFmtId="0" fontId="0" fillId="0" borderId="4" xfId="0" applyNumberFormat="1" applyFont="1" applyFill="1" applyBorder="1" applyAlignment="1">
      <alignment vertical="top" wrapText="1"/>
    </xf>
    <xf numFmtId="0" fontId="0" fillId="0" borderId="4" xfId="0" applyNumberFormat="1" applyFont="1" applyFill="1" applyBorder="1" applyAlignment="1">
      <alignment horizontal="left" vertical="top" wrapText="1"/>
    </xf>
    <xf numFmtId="165" fontId="0" fillId="0" borderId="4" xfId="0" applyNumberFormat="1" applyFont="1" applyFill="1" applyBorder="1" applyAlignment="1">
      <alignment horizontal="center" vertical="top" wrapText="1"/>
    </xf>
    <xf numFmtId="0" fontId="4" fillId="0" borderId="6" xfId="0" applyNumberFormat="1" applyFont="1" applyFill="1" applyBorder="1" applyAlignment="1">
      <alignment horizontal="left" vertical="top" wrapText="1"/>
    </xf>
    <xf numFmtId="0" fontId="5" fillId="0" borderId="1" xfId="0" applyNumberFormat="1" applyFont="1" applyFill="1" applyBorder="1" applyAlignment="1">
      <alignment horizontal="left" vertical="top" wrapText="1"/>
    </xf>
    <xf numFmtId="0" fontId="5" fillId="0" borderId="2" xfId="0" applyNumberFormat="1" applyFont="1" applyFill="1" applyBorder="1" applyAlignment="1">
      <alignment horizontal="left" vertical="top" wrapText="1"/>
    </xf>
    <xf numFmtId="0" fontId="3" fillId="0" borderId="1" xfId="0" applyNumberFormat="1" applyFont="1" applyFill="1" applyBorder="1" applyAlignment="1">
      <alignment horizontal="left" vertical="top" wrapText="1"/>
    </xf>
    <xf numFmtId="165" fontId="4" fillId="0" borderId="2" xfId="0" applyNumberFormat="1" applyFont="1" applyFill="1" applyBorder="1" applyAlignment="1">
      <alignment horizontal="left" vertical="top" wrapText="1"/>
    </xf>
    <xf numFmtId="0" fontId="4" fillId="0" borderId="4" xfId="0" applyNumberFormat="1" applyFont="1" applyFill="1" applyBorder="1" applyAlignment="1">
      <alignment horizontal="left" vertical="top" wrapText="1"/>
    </xf>
    <xf numFmtId="165" fontId="5" fillId="0" borderId="2" xfId="0" applyNumberFormat="1" applyFont="1" applyFill="1" applyBorder="1" applyAlignment="1">
      <alignment horizontal="left" vertical="top" wrapText="1"/>
    </xf>
    <xf numFmtId="3" fontId="5" fillId="0" borderId="2" xfId="0" applyNumberFormat="1" applyFont="1" applyFill="1" applyBorder="1" applyAlignment="1">
      <alignment horizontal="left" vertical="top" wrapText="1"/>
    </xf>
    <xf numFmtId="0" fontId="6" fillId="0" borderId="8" xfId="0" applyNumberFormat="1" applyFont="1" applyFill="1" applyBorder="1" applyAlignment="1">
      <alignment horizontal="left" vertical="top" wrapText="1"/>
    </xf>
    <xf numFmtId="164" fontId="7" fillId="0" borderId="7" xfId="0" applyNumberFormat="1" applyFont="1" applyFill="1" applyBorder="1" applyAlignment="1">
      <alignment horizontal="left" vertical="top" wrapText="1"/>
    </xf>
    <xf numFmtId="0" fontId="6" fillId="0" borderId="9" xfId="0" applyNumberFormat="1" applyFont="1" applyFill="1" applyBorder="1" applyAlignment="1">
      <alignment horizontal="left" vertical="top" wrapText="1"/>
    </xf>
    <xf numFmtId="0" fontId="9" fillId="0" borderId="2" xfId="0" applyNumberFormat="1" applyFont="1" applyFill="1" applyBorder="1" applyAlignment="1">
      <alignment horizontal="left" vertical="top" wrapText="1"/>
    </xf>
    <xf numFmtId="164" fontId="10" fillId="0" borderId="0" xfId="0" applyNumberFormat="1" applyFont="1" applyFill="1" applyAlignment="1">
      <alignment vertical="top" wrapText="1"/>
    </xf>
    <xf numFmtId="0" fontId="11" fillId="0" borderId="2" xfId="0" applyNumberFormat="1" applyFont="1" applyFill="1" applyBorder="1" applyAlignment="1">
      <alignment horizontal="left" vertical="top" wrapText="1"/>
    </xf>
    <xf numFmtId="0" fontId="11" fillId="0" borderId="1" xfId="0" applyNumberFormat="1" applyFont="1" applyFill="1" applyBorder="1" applyAlignment="1">
      <alignment horizontal="left" vertical="top" wrapText="1"/>
    </xf>
    <xf numFmtId="164" fontId="12" fillId="0" borderId="0" xfId="0" applyNumberFormat="1" applyFont="1" applyFill="1" applyAlignment="1">
      <alignment vertical="top" wrapText="1"/>
    </xf>
    <xf numFmtId="0" fontId="11" fillId="0" borderId="2" xfId="0" applyNumberFormat="1" applyFont="1" applyFill="1" applyBorder="1" applyAlignment="1">
      <alignment horizontal="left" vertical="top" wrapText="1"/>
    </xf>
    <xf numFmtId="49" fontId="5" fillId="0" borderId="2" xfId="0" applyNumberFormat="1" applyFont="1" applyFill="1" applyBorder="1" applyAlignment="1">
      <alignment horizontal="left" vertical="top" wrapText="1"/>
    </xf>
    <xf numFmtId="49" fontId="11" fillId="0" borderId="2" xfId="0" applyNumberFormat="1" applyFont="1" applyFill="1" applyBorder="1" applyAlignment="1">
      <alignment horizontal="left" vertical="top" wrapText="1"/>
    </xf>
    <xf numFmtId="165" fontId="11" fillId="0" borderId="2" xfId="0" applyNumberFormat="1" applyFont="1" applyFill="1" applyBorder="1" applyAlignment="1">
      <alignment horizontal="left" vertical="top" wrapText="1"/>
    </xf>
    <xf numFmtId="165" fontId="11" fillId="2" borderId="2" xfId="0" applyNumberFormat="1" applyFont="1" applyFill="1" applyBorder="1" applyAlignment="1">
      <alignment horizontal="left" vertical="top" wrapText="1"/>
    </xf>
    <xf numFmtId="166" fontId="4" fillId="0" borderId="4" xfId="0" applyNumberFormat="1" applyFont="1" applyFill="1" applyBorder="1" applyAlignment="1">
      <alignment horizontal="left" vertical="top" wrapText="1"/>
    </xf>
    <xf numFmtId="166" fontId="11" fillId="0" borderId="4" xfId="0" applyNumberFormat="1" applyFont="1" applyFill="1" applyBorder="1" applyAlignment="1">
      <alignment horizontal="left" vertical="top" wrapText="1"/>
    </xf>
    <xf numFmtId="165" fontId="4" fillId="0" borderId="4" xfId="0" applyNumberFormat="1" applyFont="1" applyFill="1" applyBorder="1" applyAlignment="1">
      <alignment horizontal="left" vertical="top" wrapText="1"/>
    </xf>
    <xf numFmtId="165" fontId="4" fillId="0" borderId="2" xfId="0" applyNumberFormat="1" applyFont="1" applyFill="1" applyBorder="1" applyAlignment="1">
      <alignment horizontal="left" vertical="top" wrapText="1"/>
    </xf>
    <xf numFmtId="0" fontId="11" fillId="0" borderId="2" xfId="0" applyNumberFormat="1" applyFont="1" applyFill="1" applyBorder="1" applyAlignment="1">
      <alignment horizontal="left" vertical="top" wrapText="1"/>
    </xf>
    <xf numFmtId="49" fontId="4" fillId="0" borderId="2" xfId="0" applyNumberFormat="1" applyFont="1" applyFill="1" applyBorder="1" applyAlignment="1">
      <alignment horizontal="left" vertical="top" wrapText="1"/>
    </xf>
    <xf numFmtId="166" fontId="4" fillId="0" borderId="2" xfId="0" applyNumberFormat="1" applyFont="1" applyFill="1" applyBorder="1" applyAlignment="1">
      <alignment horizontal="left" vertical="top" wrapText="1"/>
    </xf>
    <xf numFmtId="164" fontId="5" fillId="0" borderId="0" xfId="0" applyNumberFormat="1" applyFont="1" applyFill="1" applyAlignment="1">
      <alignment horizontal="left" vertical="top" wrapText="1"/>
    </xf>
    <xf numFmtId="164" fontId="5" fillId="0" borderId="11" xfId="0" applyNumberFormat="1" applyFont="1" applyFill="1" applyBorder="1" applyAlignment="1">
      <alignment horizontal="left" vertical="top" wrapText="1"/>
    </xf>
    <xf numFmtId="165" fontId="11" fillId="0" borderId="4" xfId="0" applyNumberFormat="1" applyFont="1" applyFill="1" applyBorder="1" applyAlignment="1">
      <alignment horizontal="left" vertical="top" wrapText="1"/>
    </xf>
    <xf numFmtId="165" fontId="4" fillId="0" borderId="2" xfId="0" applyNumberFormat="1" applyFont="1" applyFill="1" applyBorder="1" applyAlignment="1">
      <alignment horizontal="left" vertical="top" wrapText="1"/>
    </xf>
    <xf numFmtId="165" fontId="4" fillId="0" borderId="3" xfId="0" applyNumberFormat="1" applyFont="1" applyFill="1" applyBorder="1" applyAlignment="1">
      <alignment horizontal="left" vertical="top" wrapText="1"/>
    </xf>
    <xf numFmtId="0" fontId="4" fillId="0" borderId="2" xfId="0" applyNumberFormat="1" applyFont="1" applyFill="1" applyBorder="1" applyAlignment="1">
      <alignment horizontal="center" vertical="top" wrapText="1"/>
    </xf>
    <xf numFmtId="0" fontId="4" fillId="0" borderId="3" xfId="0" applyNumberFormat="1" applyFont="1" applyFill="1" applyBorder="1" applyAlignment="1">
      <alignment horizontal="center" vertical="top" wrapText="1"/>
    </xf>
    <xf numFmtId="0" fontId="5" fillId="0" borderId="2" xfId="0" applyNumberFormat="1" applyFont="1" applyFill="1" applyBorder="1" applyAlignment="1">
      <alignment horizontal="left" vertical="top" wrapText="1"/>
    </xf>
    <xf numFmtId="0" fontId="5" fillId="0" borderId="3" xfId="0" applyNumberFormat="1" applyFont="1" applyFill="1" applyBorder="1" applyAlignment="1">
      <alignment horizontal="left" vertical="top" wrapText="1"/>
    </xf>
    <xf numFmtId="165" fontId="4" fillId="0" borderId="2" xfId="0" applyNumberFormat="1" applyFont="1" applyFill="1" applyBorder="1" applyAlignment="1">
      <alignment horizontal="center" vertical="top" wrapText="1"/>
    </xf>
    <xf numFmtId="165" fontId="4" fillId="0" borderId="3" xfId="0" applyNumberFormat="1" applyFont="1" applyFill="1" applyBorder="1" applyAlignment="1">
      <alignment horizontal="center" vertical="top" wrapText="1"/>
    </xf>
    <xf numFmtId="166" fontId="4" fillId="0" borderId="2" xfId="0" applyNumberFormat="1" applyFont="1" applyFill="1" applyBorder="1" applyAlignment="1">
      <alignment horizontal="left" vertical="top" wrapText="1"/>
    </xf>
    <xf numFmtId="166" fontId="4" fillId="0" borderId="3" xfId="0" applyNumberFormat="1" applyFont="1" applyFill="1" applyBorder="1" applyAlignment="1">
      <alignment horizontal="left" vertical="top" wrapText="1"/>
    </xf>
    <xf numFmtId="165" fontId="4" fillId="0" borderId="5" xfId="0" applyNumberFormat="1" applyFont="1" applyFill="1" applyBorder="1" applyAlignment="1">
      <alignment horizontal="left" vertical="top" wrapText="1"/>
    </xf>
    <xf numFmtId="0" fontId="4" fillId="0" borderId="2" xfId="0" applyNumberFormat="1" applyFont="1" applyFill="1" applyBorder="1" applyAlignment="1">
      <alignment horizontal="left" vertical="top" wrapText="1"/>
    </xf>
    <xf numFmtId="0" fontId="4" fillId="0" borderId="5" xfId="0" applyNumberFormat="1" applyFont="1" applyFill="1" applyBorder="1" applyAlignment="1">
      <alignment horizontal="left" vertical="top" wrapText="1"/>
    </xf>
    <xf numFmtId="0" fontId="4" fillId="0" borderId="3" xfId="0" applyNumberFormat="1" applyFont="1" applyFill="1" applyBorder="1" applyAlignment="1">
      <alignment horizontal="left" vertical="top" wrapText="1"/>
    </xf>
    <xf numFmtId="0" fontId="11" fillId="0" borderId="2" xfId="0" applyNumberFormat="1" applyFont="1" applyFill="1" applyBorder="1" applyAlignment="1">
      <alignment horizontal="left" vertical="top" wrapText="1"/>
    </xf>
    <xf numFmtId="0" fontId="11" fillId="0" borderId="5" xfId="0" applyNumberFormat="1" applyFont="1" applyFill="1" applyBorder="1" applyAlignment="1">
      <alignment horizontal="left" vertical="top" wrapText="1"/>
    </xf>
    <xf numFmtId="0" fontId="11" fillId="0" borderId="3" xfId="0" applyNumberFormat="1" applyFont="1" applyFill="1" applyBorder="1" applyAlignment="1">
      <alignment horizontal="left" vertical="top" wrapText="1"/>
    </xf>
    <xf numFmtId="0" fontId="4" fillId="0" borderId="5" xfId="0" applyNumberFormat="1" applyFont="1" applyFill="1" applyBorder="1" applyAlignment="1">
      <alignment horizontal="center" vertical="top" wrapText="1"/>
    </xf>
    <xf numFmtId="4" fontId="4" fillId="0" borderId="2" xfId="0" applyNumberFormat="1" applyFont="1" applyFill="1" applyBorder="1" applyAlignment="1">
      <alignment horizontal="left" vertical="top" wrapText="1"/>
    </xf>
    <xf numFmtId="0" fontId="5" fillId="0" borderId="2" xfId="0" applyNumberFormat="1" applyFont="1" applyFill="1" applyBorder="1" applyAlignment="1">
      <alignment horizontal="center" vertical="top" wrapText="1"/>
    </xf>
    <xf numFmtId="0" fontId="5" fillId="0" borderId="3" xfId="0" applyNumberFormat="1" applyFont="1" applyFill="1" applyBorder="1" applyAlignment="1">
      <alignment horizontal="center" vertical="top" wrapText="1"/>
    </xf>
    <xf numFmtId="0" fontId="4" fillId="0" borderId="10" xfId="0" applyNumberFormat="1" applyFont="1" applyFill="1" applyBorder="1" applyAlignment="1">
      <alignment horizontal="center" vertical="top" wrapText="1"/>
    </xf>
    <xf numFmtId="0" fontId="11" fillId="0" borderId="10" xfId="0" applyNumberFormat="1" applyFont="1" applyFill="1" applyBorder="1" applyAlignment="1">
      <alignment horizontal="left" vertical="top" wrapText="1"/>
    </xf>
    <xf numFmtId="0" fontId="5" fillId="0" borderId="10" xfId="0" applyNumberFormat="1" applyFont="1" applyFill="1" applyBorder="1" applyAlignment="1">
      <alignment horizontal="left" vertical="top" wrapText="1"/>
    </xf>
    <xf numFmtId="165" fontId="4" fillId="0" borderId="10" xfId="0" applyNumberFormat="1" applyFont="1" applyFill="1" applyBorder="1" applyAlignment="1">
      <alignment horizontal="left" vertical="top" wrapText="1"/>
    </xf>
    <xf numFmtId="165" fontId="5" fillId="0" borderId="10" xfId="0" applyNumberFormat="1" applyFont="1" applyFill="1" applyBorder="1" applyAlignment="1">
      <alignment horizontal="left" vertical="top" wrapText="1"/>
    </xf>
    <xf numFmtId="165" fontId="5" fillId="0" borderId="3" xfId="0" applyNumberFormat="1" applyFont="1" applyFill="1" applyBorder="1" applyAlignment="1">
      <alignment horizontal="left" vertical="top" wrapText="1"/>
    </xf>
    <xf numFmtId="0" fontId="1" fillId="0" borderId="0" xfId="0" applyNumberFormat="1" applyFont="1" applyFill="1" applyAlignment="1">
      <alignment horizontal="left" vertical="top" wrapText="1"/>
    </xf>
    <xf numFmtId="0" fontId="2" fillId="0" borderId="0" xfId="0" applyNumberFormat="1" applyFont="1" applyFill="1" applyAlignment="1">
      <alignment horizontal="left" vertical="top" wrapText="1"/>
    </xf>
    <xf numFmtId="0" fontId="8" fillId="0" borderId="2" xfId="0" applyNumberFormat="1" applyFont="1" applyFill="1" applyBorder="1" applyAlignment="1">
      <alignment horizontal="center" vertical="top" wrapText="1"/>
    </xf>
    <xf numFmtId="0" fontId="8" fillId="0" borderId="5" xfId="0" applyNumberFormat="1" applyFont="1" applyFill="1" applyBorder="1" applyAlignment="1">
      <alignment horizontal="center" vertical="top" wrapText="1"/>
    </xf>
    <xf numFmtId="0" fontId="8" fillId="0" borderId="3" xfId="0" applyNumberFormat="1" applyFont="1" applyFill="1" applyBorder="1" applyAlignment="1">
      <alignment horizontal="center" vertical="top" wrapText="1"/>
    </xf>
    <xf numFmtId="0" fontId="3" fillId="0" borderId="2" xfId="0" applyNumberFormat="1" applyFont="1" applyFill="1" applyBorder="1" applyAlignment="1">
      <alignment horizontal="center" vertical="top" wrapText="1"/>
    </xf>
    <xf numFmtId="0" fontId="3" fillId="0" borderId="5" xfId="0" applyNumberFormat="1" applyFont="1" applyFill="1" applyBorder="1" applyAlignment="1">
      <alignment horizontal="center" vertical="top" wrapText="1"/>
    </xf>
    <xf numFmtId="0" fontId="3" fillId="0" borderId="3" xfId="0" applyNumberFormat="1" applyFont="1" applyFill="1" applyBorder="1" applyAlignment="1">
      <alignment horizontal="center" vertical="top" wrapText="1"/>
    </xf>
    <xf numFmtId="0" fontId="3" fillId="0" borderId="1" xfId="0" applyNumberFormat="1" applyFont="1" applyFill="1" applyBorder="1" applyAlignment="1">
      <alignment horizontal="left" vertical="top" wrapText="1"/>
    </xf>
    <xf numFmtId="0" fontId="0" fillId="0" borderId="1" xfId="0" applyNumberFormat="1" applyFont="1" applyFill="1" applyBorder="1" applyAlignment="1">
      <alignment horizontal="left" vertical="top" wrapText="1"/>
    </xf>
    <xf numFmtId="0" fontId="3" fillId="0" borderId="2" xfId="0" applyNumberFormat="1" applyFont="1" applyFill="1" applyBorder="1" applyAlignment="1">
      <alignment horizontal="left" vertical="top" wrapText="1"/>
    </xf>
    <xf numFmtId="0" fontId="3" fillId="0" borderId="3" xfId="0" applyNumberFormat="1" applyFont="1" applyFill="1" applyBorder="1" applyAlignment="1">
      <alignment horizontal="left" vertical="top" wrapText="1"/>
    </xf>
    <xf numFmtId="166" fontId="4" fillId="0" borderId="2" xfId="0" applyNumberFormat="1" applyFont="1" applyFill="1" applyBorder="1" applyAlignment="1">
      <alignment horizontal="center" vertical="top" wrapText="1"/>
    </xf>
    <xf numFmtId="166" fontId="4" fillId="0" borderId="3" xfId="0" applyNumberFormat="1" applyFont="1" applyFill="1" applyBorder="1" applyAlignment="1">
      <alignment horizontal="center" vertical="top" wrapText="1"/>
    </xf>
    <xf numFmtId="0" fontId="11" fillId="0" borderId="2" xfId="0" applyNumberFormat="1" applyFont="1" applyFill="1" applyBorder="1" applyAlignment="1">
      <alignment horizontal="center" vertical="top" wrapText="1"/>
    </xf>
    <xf numFmtId="0" fontId="11" fillId="0" borderId="3" xfId="0" applyNumberFormat="1" applyFont="1" applyFill="1" applyBorder="1" applyAlignment="1">
      <alignment horizontal="center" vertical="top" wrapText="1"/>
    </xf>
    <xf numFmtId="49" fontId="5" fillId="0" borderId="2" xfId="0" applyNumberFormat="1" applyFont="1" applyFill="1" applyBorder="1" applyAlignment="1">
      <alignment horizontal="center" vertical="top" wrapText="1"/>
    </xf>
    <xf numFmtId="49" fontId="5" fillId="0" borderId="3" xfId="0" applyNumberFormat="1" applyFont="1" applyFill="1" applyBorder="1" applyAlignment="1">
      <alignment horizontal="center" vertical="top" wrapText="1"/>
    </xf>
    <xf numFmtId="0" fontId="11" fillId="0" borderId="4" xfId="0" applyNumberFormat="1" applyFont="1" applyFill="1" applyBorder="1" applyAlignment="1">
      <alignment horizontal="left" vertical="top" wrapText="1"/>
    </xf>
    <xf numFmtId="166" fontId="11" fillId="0" borderId="2" xfId="0" applyNumberFormat="1" applyFont="1" applyFill="1" applyBorder="1" applyAlignment="1">
      <alignment horizontal="left" vertical="top" wrapText="1"/>
    </xf>
    <xf numFmtId="164" fontId="7" fillId="0" borderId="0" xfId="0" applyNumberFormat="1" applyFont="1" applyFill="1" applyAlignment="1">
      <alignment horizontal="right"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J53"/>
  <sheetViews>
    <sheetView tabSelected="1" view="pageBreakPreview" zoomScaleNormal="53" zoomScaleSheetLayoutView="100" workbookViewId="0">
      <selection activeCell="A3" sqref="A3:AJ3"/>
    </sheetView>
  </sheetViews>
  <sheetFormatPr defaultRowHeight="12.75"/>
  <cols>
    <col min="1" max="1" width="7.33203125" customWidth="1"/>
    <col min="2" max="2" width="29" customWidth="1"/>
    <col min="3" max="3" width="20" customWidth="1"/>
    <col min="4" max="4" width="15.33203125" customWidth="1"/>
    <col min="5" max="5" width="11.5" customWidth="1"/>
    <col min="6" max="6" width="12" customWidth="1"/>
    <col min="7" max="7" width="11" customWidth="1"/>
    <col min="8" max="8" width="11.6640625" customWidth="1"/>
    <col min="9" max="9" width="16.1640625" customWidth="1"/>
    <col min="10" max="10" width="12" customWidth="1"/>
    <col min="11" max="11" width="11.5" customWidth="1"/>
    <col min="12" max="12" width="15.83203125" customWidth="1"/>
    <col min="13" max="13" width="12.5" customWidth="1"/>
    <col min="14" max="14" width="15.33203125" customWidth="1"/>
    <col min="15" max="15" width="14.6640625" customWidth="1"/>
    <col min="16" max="16" width="13" customWidth="1"/>
    <col min="17" max="17" width="15.5" customWidth="1"/>
    <col min="18" max="18" width="11.5" customWidth="1"/>
    <col min="19" max="19" width="14.1640625" customWidth="1"/>
    <col min="20" max="20" width="17.33203125" customWidth="1"/>
    <col min="21" max="22" width="15.83203125" customWidth="1"/>
    <col min="23" max="23" width="14.33203125" customWidth="1"/>
    <col min="24" max="24" width="11.83203125" customWidth="1"/>
    <col min="25" max="25" width="12.5" customWidth="1"/>
    <col min="26" max="26" width="11.6640625" customWidth="1"/>
    <col min="27" max="27" width="13.33203125" customWidth="1"/>
    <col min="28" max="28" width="16.5" customWidth="1"/>
    <col min="29" max="29" width="12.1640625" customWidth="1"/>
    <col min="30" max="30" width="16.6640625" customWidth="1"/>
    <col min="31" max="31" width="18.1640625" customWidth="1"/>
    <col min="32" max="32" width="17.6640625" customWidth="1"/>
    <col min="33" max="33" width="21.5" customWidth="1"/>
    <col min="34" max="34" width="22.83203125" customWidth="1"/>
    <col min="35" max="35" width="24.6640625" customWidth="1"/>
    <col min="36" max="36" width="52.6640625" customWidth="1"/>
  </cols>
  <sheetData>
    <row r="1" spans="1:36" ht="30" customHeight="1">
      <c r="J1" s="84" t="s">
        <v>237</v>
      </c>
      <c r="K1" s="84"/>
    </row>
    <row r="2" spans="1:36" ht="18" customHeight="1">
      <c r="A2" s="64" t="s">
        <v>1</v>
      </c>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row>
    <row r="3" spans="1:36" ht="24.6" customHeight="1">
      <c r="A3" s="64" t="s">
        <v>2</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c r="AH3" s="64"/>
      <c r="AI3" s="64"/>
      <c r="AJ3" s="64"/>
    </row>
    <row r="4" spans="1:36" ht="22.7" customHeight="1">
      <c r="A4" s="65" t="s">
        <v>3</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row>
    <row r="5" spans="1:36" ht="21.6" customHeight="1">
      <c r="A5" s="65" t="s">
        <v>4</v>
      </c>
      <c r="B5" s="65"/>
      <c r="C5" s="65"/>
      <c r="D5" s="65"/>
      <c r="E5" s="65"/>
      <c r="F5" s="65"/>
      <c r="G5" s="65"/>
      <c r="H5" s="65"/>
      <c r="I5" s="65"/>
      <c r="J5" s="65"/>
      <c r="K5" s="65"/>
      <c r="L5" s="65"/>
      <c r="M5" s="65"/>
      <c r="N5" s="65"/>
      <c r="O5" s="65"/>
      <c r="P5" s="65"/>
      <c r="Q5" s="65"/>
      <c r="R5" s="65"/>
      <c r="S5" s="65"/>
      <c r="T5" s="65"/>
      <c r="U5" s="65"/>
      <c r="V5" s="65"/>
      <c r="W5" s="65"/>
      <c r="X5" s="65"/>
      <c r="Y5" s="65"/>
      <c r="Z5" s="65"/>
      <c r="AA5" s="65"/>
      <c r="AB5" s="65"/>
      <c r="AC5" s="65"/>
      <c r="AD5" s="65"/>
      <c r="AE5" s="65"/>
      <c r="AF5" s="65"/>
      <c r="AG5" s="65"/>
      <c r="AH5" s="65"/>
      <c r="AI5" s="65"/>
      <c r="AJ5" s="65"/>
    </row>
    <row r="6" spans="1:36" ht="9" customHeight="1">
      <c r="A6" s="64" t="s">
        <v>0</v>
      </c>
      <c r="B6" s="64"/>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row>
    <row r="7" spans="1:36" ht="16.5" customHeight="1">
      <c r="A7" s="72" t="s">
        <v>5</v>
      </c>
      <c r="B7" s="72" t="s">
        <v>6</v>
      </c>
      <c r="C7" s="72" t="s">
        <v>7</v>
      </c>
      <c r="D7" s="72" t="s">
        <v>8</v>
      </c>
      <c r="E7" s="72"/>
      <c r="F7" s="72"/>
      <c r="G7" s="72"/>
      <c r="H7" s="72"/>
      <c r="I7" s="72"/>
      <c r="J7" s="72"/>
      <c r="K7" s="72"/>
      <c r="L7" s="72"/>
      <c r="M7" s="72"/>
      <c r="N7" s="72"/>
      <c r="O7" s="72"/>
      <c r="P7" s="72"/>
      <c r="Q7" s="72"/>
      <c r="R7" s="72"/>
      <c r="S7" s="72"/>
      <c r="T7" s="72"/>
      <c r="U7" s="72"/>
      <c r="V7" s="72"/>
      <c r="W7" s="72"/>
      <c r="X7" s="72"/>
      <c r="Y7" s="72"/>
      <c r="Z7" s="72"/>
      <c r="AA7" s="72"/>
      <c r="AB7" s="72"/>
      <c r="AC7" s="72"/>
      <c r="AD7" s="72"/>
      <c r="AE7" s="72"/>
      <c r="AF7" s="72" t="s">
        <v>9</v>
      </c>
      <c r="AG7" s="72" t="s">
        <v>10</v>
      </c>
      <c r="AH7" s="72" t="s">
        <v>11</v>
      </c>
      <c r="AI7" s="72" t="s">
        <v>12</v>
      </c>
      <c r="AJ7" s="72" t="s">
        <v>13</v>
      </c>
    </row>
    <row r="8" spans="1:36" ht="15" customHeight="1">
      <c r="A8" s="73" t="s">
        <v>0</v>
      </c>
      <c r="B8" s="73" t="s">
        <v>0</v>
      </c>
      <c r="C8" s="72" t="s">
        <v>0</v>
      </c>
      <c r="D8" s="72" t="s">
        <v>14</v>
      </c>
      <c r="E8" s="72"/>
      <c r="F8" s="72"/>
      <c r="G8" s="72"/>
      <c r="H8" s="72"/>
      <c r="I8" s="72"/>
      <c r="J8" s="72"/>
      <c r="K8" s="72"/>
      <c r="L8" s="72" t="s">
        <v>15</v>
      </c>
      <c r="M8" s="72"/>
      <c r="N8" s="72"/>
      <c r="O8" s="72"/>
      <c r="P8" s="72"/>
      <c r="Q8" s="72"/>
      <c r="R8" s="72"/>
      <c r="S8" s="72"/>
      <c r="T8" s="72"/>
      <c r="U8" s="72" t="s">
        <v>16</v>
      </c>
      <c r="V8" s="72"/>
      <c r="W8" s="72"/>
      <c r="X8" s="72"/>
      <c r="Y8" s="72"/>
      <c r="Z8" s="72"/>
      <c r="AA8" s="72"/>
      <c r="AB8" s="72" t="s">
        <v>17</v>
      </c>
      <c r="AC8" s="72"/>
      <c r="AD8" s="72" t="s">
        <v>18</v>
      </c>
      <c r="AE8" s="72"/>
      <c r="AF8" s="72" t="s">
        <v>0</v>
      </c>
      <c r="AG8" s="72" t="s">
        <v>0</v>
      </c>
      <c r="AH8" s="72" t="s">
        <v>0</v>
      </c>
      <c r="AI8" s="72" t="s">
        <v>0</v>
      </c>
      <c r="AJ8" s="72" t="s">
        <v>0</v>
      </c>
    </row>
    <row r="9" spans="1:36" ht="15" customHeight="1">
      <c r="A9" s="73" t="s">
        <v>0</v>
      </c>
      <c r="B9" s="73" t="s">
        <v>0</v>
      </c>
      <c r="C9" s="72" t="s">
        <v>0</v>
      </c>
      <c r="D9" s="72" t="s">
        <v>19</v>
      </c>
      <c r="E9" s="72" t="s">
        <v>20</v>
      </c>
      <c r="F9" s="72"/>
      <c r="G9" s="72"/>
      <c r="H9" s="72" t="s">
        <v>21</v>
      </c>
      <c r="I9" s="72"/>
      <c r="J9" s="72" t="s">
        <v>22</v>
      </c>
      <c r="K9" s="72" t="s">
        <v>23</v>
      </c>
      <c r="L9" s="72" t="s">
        <v>19</v>
      </c>
      <c r="M9" s="72" t="s">
        <v>20</v>
      </c>
      <c r="N9" s="72"/>
      <c r="O9" s="72"/>
      <c r="P9" s="72"/>
      <c r="Q9" s="72"/>
      <c r="R9" s="72" t="s">
        <v>21</v>
      </c>
      <c r="S9" s="72"/>
      <c r="T9" s="72"/>
      <c r="U9" s="72" t="s">
        <v>19</v>
      </c>
      <c r="V9" s="72" t="s">
        <v>20</v>
      </c>
      <c r="W9" s="72"/>
      <c r="X9" s="72"/>
      <c r="Y9" s="9" t="s">
        <v>21</v>
      </c>
      <c r="Z9" s="72" t="s">
        <v>24</v>
      </c>
      <c r="AA9" s="72" t="s">
        <v>25</v>
      </c>
      <c r="AB9" s="9" t="s">
        <v>20</v>
      </c>
      <c r="AC9" s="9" t="s">
        <v>21</v>
      </c>
      <c r="AD9" s="9" t="s">
        <v>20</v>
      </c>
      <c r="AE9" s="9" t="s">
        <v>21</v>
      </c>
      <c r="AF9" s="72" t="s">
        <v>0</v>
      </c>
      <c r="AG9" s="72" t="s">
        <v>0</v>
      </c>
      <c r="AH9" s="72" t="s">
        <v>0</v>
      </c>
      <c r="AI9" s="72" t="s">
        <v>0</v>
      </c>
      <c r="AJ9" s="72" t="s">
        <v>0</v>
      </c>
    </row>
    <row r="10" spans="1:36" ht="51" customHeight="1">
      <c r="A10" s="73" t="s">
        <v>0</v>
      </c>
      <c r="B10" s="73" t="s">
        <v>0</v>
      </c>
      <c r="C10" s="72" t="s">
        <v>0</v>
      </c>
      <c r="D10" s="72" t="s">
        <v>0</v>
      </c>
      <c r="E10" s="72" t="s">
        <v>26</v>
      </c>
      <c r="F10" s="72" t="s">
        <v>27</v>
      </c>
      <c r="G10" s="72"/>
      <c r="H10" s="72" t="s">
        <v>28</v>
      </c>
      <c r="I10" s="9" t="s">
        <v>27</v>
      </c>
      <c r="J10" s="72" t="s">
        <v>0</v>
      </c>
      <c r="K10" s="72" t="s">
        <v>0</v>
      </c>
      <c r="L10" s="72" t="s">
        <v>0</v>
      </c>
      <c r="M10" s="72" t="s">
        <v>29</v>
      </c>
      <c r="N10" s="72" t="s">
        <v>30</v>
      </c>
      <c r="O10" s="72"/>
      <c r="P10" s="72"/>
      <c r="Q10" s="72"/>
      <c r="R10" s="72" t="s">
        <v>28</v>
      </c>
      <c r="S10" s="72" t="s">
        <v>30</v>
      </c>
      <c r="T10" s="72"/>
      <c r="U10" s="74" t="s">
        <v>0</v>
      </c>
      <c r="V10" s="66" t="s">
        <v>41</v>
      </c>
      <c r="W10" s="69" t="s">
        <v>42</v>
      </c>
      <c r="X10" s="9" t="s">
        <v>30</v>
      </c>
      <c r="Y10" s="72" t="s">
        <v>31</v>
      </c>
      <c r="Z10" s="72" t="s">
        <v>0</v>
      </c>
      <c r="AA10" s="72" t="s">
        <v>0</v>
      </c>
      <c r="AB10" s="72" t="s">
        <v>32</v>
      </c>
      <c r="AC10" s="72" t="s">
        <v>31</v>
      </c>
      <c r="AD10" s="72" t="s">
        <v>32</v>
      </c>
      <c r="AE10" s="72" t="s">
        <v>28</v>
      </c>
      <c r="AF10" s="72" t="s">
        <v>0</v>
      </c>
      <c r="AG10" s="72" t="s">
        <v>0</v>
      </c>
      <c r="AH10" s="72" t="s">
        <v>0</v>
      </c>
      <c r="AI10" s="72" t="s">
        <v>0</v>
      </c>
      <c r="AJ10" s="72" t="s">
        <v>0</v>
      </c>
    </row>
    <row r="11" spans="1:36" ht="22.5" customHeight="1">
      <c r="A11" s="73" t="s">
        <v>0</v>
      </c>
      <c r="B11" s="73" t="s">
        <v>0</v>
      </c>
      <c r="C11" s="72" t="s">
        <v>0</v>
      </c>
      <c r="D11" s="72" t="s">
        <v>0</v>
      </c>
      <c r="E11" s="72" t="s">
        <v>0</v>
      </c>
      <c r="F11" s="72" t="s">
        <v>33</v>
      </c>
      <c r="G11" s="9" t="s">
        <v>30</v>
      </c>
      <c r="H11" s="72" t="s">
        <v>34</v>
      </c>
      <c r="I11" s="72" t="s">
        <v>35</v>
      </c>
      <c r="J11" s="72" t="s">
        <v>0</v>
      </c>
      <c r="K11" s="72" t="s">
        <v>0</v>
      </c>
      <c r="L11" s="72" t="s">
        <v>0</v>
      </c>
      <c r="M11" s="72" t="s">
        <v>0</v>
      </c>
      <c r="N11" s="72" t="s">
        <v>36</v>
      </c>
      <c r="O11" s="72" t="s">
        <v>37</v>
      </c>
      <c r="P11" s="9" t="s">
        <v>30</v>
      </c>
      <c r="Q11" s="72" t="s">
        <v>38</v>
      </c>
      <c r="R11" s="72" t="s">
        <v>0</v>
      </c>
      <c r="S11" s="72" t="s">
        <v>39</v>
      </c>
      <c r="T11" s="72" t="s">
        <v>40</v>
      </c>
      <c r="U11" s="75" t="s">
        <v>0</v>
      </c>
      <c r="V11" s="67"/>
      <c r="W11" s="70"/>
      <c r="X11" s="66" t="s">
        <v>43</v>
      </c>
      <c r="Y11" s="72" t="s">
        <v>0</v>
      </c>
      <c r="Z11" s="72" t="s">
        <v>0</v>
      </c>
      <c r="AA11" s="72" t="s">
        <v>0</v>
      </c>
      <c r="AB11" s="72" t="s">
        <v>0</v>
      </c>
      <c r="AC11" s="72" t="s">
        <v>0</v>
      </c>
      <c r="AD11" s="72" t="s">
        <v>0</v>
      </c>
      <c r="AE11" s="72" t="s">
        <v>0</v>
      </c>
      <c r="AF11" s="72" t="s">
        <v>0</v>
      </c>
      <c r="AG11" s="72" t="s">
        <v>0</v>
      </c>
      <c r="AH11" s="72" t="s">
        <v>0</v>
      </c>
      <c r="AI11" s="72" t="s">
        <v>0</v>
      </c>
      <c r="AJ11" s="72" t="s">
        <v>0</v>
      </c>
    </row>
    <row r="12" spans="1:36" ht="84.75" customHeight="1">
      <c r="A12" s="73" t="s">
        <v>0</v>
      </c>
      <c r="B12" s="73" t="s">
        <v>0</v>
      </c>
      <c r="C12" s="72" t="s">
        <v>0</v>
      </c>
      <c r="D12" s="72" t="s">
        <v>0</v>
      </c>
      <c r="E12" s="72" t="s">
        <v>0</v>
      </c>
      <c r="F12" s="72" t="s">
        <v>0</v>
      </c>
      <c r="G12" s="9" t="s">
        <v>43</v>
      </c>
      <c r="H12" s="72" t="s">
        <v>0</v>
      </c>
      <c r="I12" s="72" t="s">
        <v>0</v>
      </c>
      <c r="J12" s="72" t="s">
        <v>0</v>
      </c>
      <c r="K12" s="72" t="s">
        <v>0</v>
      </c>
      <c r="L12" s="72" t="s">
        <v>0</v>
      </c>
      <c r="M12" s="72" t="s">
        <v>0</v>
      </c>
      <c r="N12" s="72" t="s">
        <v>0</v>
      </c>
      <c r="O12" s="72" t="s">
        <v>0</v>
      </c>
      <c r="P12" s="9" t="s">
        <v>43</v>
      </c>
      <c r="Q12" s="72" t="s">
        <v>0</v>
      </c>
      <c r="R12" s="72" t="s">
        <v>0</v>
      </c>
      <c r="S12" s="72" t="s">
        <v>0</v>
      </c>
      <c r="T12" s="72" t="s">
        <v>0</v>
      </c>
      <c r="U12" s="72" t="s">
        <v>0</v>
      </c>
      <c r="V12" s="68"/>
      <c r="W12" s="71"/>
      <c r="X12" s="68"/>
      <c r="Y12" s="72" t="s">
        <v>0</v>
      </c>
      <c r="Z12" s="72" t="s">
        <v>0</v>
      </c>
      <c r="AA12" s="72" t="s">
        <v>0</v>
      </c>
      <c r="AB12" s="72" t="s">
        <v>0</v>
      </c>
      <c r="AC12" s="72" t="s">
        <v>0</v>
      </c>
      <c r="AD12" s="72" t="s">
        <v>0</v>
      </c>
      <c r="AE12" s="72" t="s">
        <v>0</v>
      </c>
      <c r="AF12" s="72" t="s">
        <v>0</v>
      </c>
      <c r="AG12" s="72" t="s">
        <v>0</v>
      </c>
      <c r="AH12" s="72" t="s">
        <v>0</v>
      </c>
      <c r="AI12" s="72" t="s">
        <v>0</v>
      </c>
      <c r="AJ12" s="72" t="s">
        <v>0</v>
      </c>
    </row>
    <row r="13" spans="1:36" ht="14.45" customHeight="1">
      <c r="A13" s="9" t="s">
        <v>44</v>
      </c>
      <c r="B13" s="9" t="s">
        <v>45</v>
      </c>
      <c r="C13" s="9" t="s">
        <v>46</v>
      </c>
      <c r="D13" s="9" t="s">
        <v>47</v>
      </c>
      <c r="E13" s="9" t="s">
        <v>48</v>
      </c>
      <c r="F13" s="9" t="s">
        <v>49</v>
      </c>
      <c r="G13" s="9" t="s">
        <v>50</v>
      </c>
      <c r="H13" s="9" t="s">
        <v>51</v>
      </c>
      <c r="I13" s="9" t="s">
        <v>52</v>
      </c>
      <c r="J13" s="9" t="s">
        <v>53</v>
      </c>
      <c r="K13" s="9" t="s">
        <v>54</v>
      </c>
      <c r="L13" s="9" t="s">
        <v>55</v>
      </c>
      <c r="M13" s="9" t="s">
        <v>56</v>
      </c>
      <c r="N13" s="9" t="s">
        <v>57</v>
      </c>
      <c r="O13" s="9" t="s">
        <v>58</v>
      </c>
      <c r="P13" s="9" t="s">
        <v>59</v>
      </c>
      <c r="Q13" s="9" t="s">
        <v>60</v>
      </c>
      <c r="R13" s="9" t="s">
        <v>61</v>
      </c>
      <c r="S13" s="9" t="s">
        <v>62</v>
      </c>
      <c r="T13" s="9" t="s">
        <v>63</v>
      </c>
      <c r="U13" s="9" t="s">
        <v>64</v>
      </c>
      <c r="V13" s="9" t="s">
        <v>65</v>
      </c>
      <c r="W13" s="9" t="s">
        <v>66</v>
      </c>
      <c r="X13" s="9" t="s">
        <v>67</v>
      </c>
      <c r="Y13" s="9" t="s">
        <v>68</v>
      </c>
      <c r="Z13" s="9" t="s">
        <v>69</v>
      </c>
      <c r="AA13" s="9" t="s">
        <v>70</v>
      </c>
      <c r="AB13" s="9" t="s">
        <v>71</v>
      </c>
      <c r="AC13" s="9" t="s">
        <v>72</v>
      </c>
      <c r="AD13" s="9" t="s">
        <v>73</v>
      </c>
      <c r="AE13" s="9" t="s">
        <v>74</v>
      </c>
      <c r="AF13" s="9" t="s">
        <v>75</v>
      </c>
      <c r="AG13" s="9" t="s">
        <v>76</v>
      </c>
      <c r="AH13" s="9" t="s">
        <v>77</v>
      </c>
      <c r="AI13" s="9" t="s">
        <v>78</v>
      </c>
      <c r="AJ13" s="9" t="s">
        <v>79</v>
      </c>
    </row>
    <row r="14" spans="1:36" ht="61.5" customHeight="1">
      <c r="A14" s="1" t="s">
        <v>0</v>
      </c>
      <c r="B14" s="19" t="s">
        <v>80</v>
      </c>
      <c r="C14" s="1" t="s">
        <v>4</v>
      </c>
      <c r="D14" s="10">
        <f>D15+D22+D40+D43+D52</f>
        <v>394371</v>
      </c>
      <c r="E14" s="10">
        <f>E15+E40+E43+E52+E22</f>
        <v>464216.30000000005</v>
      </c>
      <c r="F14" s="10">
        <f>F15+F22+F40+F43+F52</f>
        <v>464166.3</v>
      </c>
      <c r="G14" s="10">
        <v>0</v>
      </c>
      <c r="H14" s="10">
        <f>H15+H22+H40+H43+H52</f>
        <v>460792.1</v>
      </c>
      <c r="I14" s="10">
        <f>I15+I22+I40+I43+I52</f>
        <v>460725.07</v>
      </c>
      <c r="J14" s="10">
        <f>E14-H14</f>
        <v>3424.2000000000698</v>
      </c>
      <c r="K14" s="10">
        <f>H14/E14*100</f>
        <v>99.262369718598848</v>
      </c>
      <c r="L14" s="10">
        <f>L15+L22+L40+L43+L52</f>
        <v>6136.2</v>
      </c>
      <c r="M14" s="10">
        <f>M15+M22+M40+M43+M52</f>
        <v>6136.2</v>
      </c>
      <c r="N14" s="23" t="s">
        <v>236</v>
      </c>
      <c r="O14" s="10">
        <f>O15+O22+O40+O43+O52</f>
        <v>6136.2</v>
      </c>
      <c r="P14" s="10">
        <f>P15+P22+P40+P43+P52</f>
        <v>0</v>
      </c>
      <c r="Q14" s="10">
        <f>Q15+Q22+Q40+Q43+Q52</f>
        <v>0</v>
      </c>
      <c r="R14" s="29">
        <f>R15+R22+R40+R43+R52</f>
        <v>6128.1</v>
      </c>
      <c r="S14" s="10">
        <f>S15+S22+S40+S43+S52</f>
        <v>6128.1</v>
      </c>
      <c r="T14" s="10">
        <f>T15+T22+T40+T43+T52</f>
        <v>0</v>
      </c>
      <c r="U14" s="10">
        <f>U15+U22+U40+U43+U52</f>
        <v>388184.8</v>
      </c>
      <c r="V14" s="32">
        <v>80000000</v>
      </c>
      <c r="W14" s="10">
        <f>W15+W22+W40+W43+W52</f>
        <v>458030.1</v>
      </c>
      <c r="X14" s="10">
        <f>X15+X22+X40+X43+X52</f>
        <v>0</v>
      </c>
      <c r="Y14" s="10">
        <f>Y15+Y22+Y40+Y43+Y52</f>
        <v>454588.87000000005</v>
      </c>
      <c r="Z14" s="10">
        <f>Z15+Z22+Z40+Z43+Z52</f>
        <v>22.1</v>
      </c>
      <c r="AA14" s="10">
        <f>AA15+AA22+AA40+AA43+AA52</f>
        <v>3333.3</v>
      </c>
      <c r="AB14" s="10">
        <v>50</v>
      </c>
      <c r="AC14" s="10">
        <v>50</v>
      </c>
      <c r="AD14" s="10">
        <v>0</v>
      </c>
      <c r="AE14" s="10">
        <v>0</v>
      </c>
      <c r="AF14" s="1" t="s">
        <v>81</v>
      </c>
      <c r="AG14" s="2" t="s">
        <v>81</v>
      </c>
      <c r="AH14" s="2" t="s">
        <v>81</v>
      </c>
      <c r="AI14" s="1" t="s">
        <v>81</v>
      </c>
      <c r="AJ14" s="1" t="s">
        <v>81</v>
      </c>
    </row>
    <row r="15" spans="1:36" ht="62.25" customHeight="1">
      <c r="A15" s="1" t="s">
        <v>44</v>
      </c>
      <c r="B15" s="19" t="s">
        <v>82</v>
      </c>
      <c r="C15" s="1" t="s">
        <v>4</v>
      </c>
      <c r="D15" s="25">
        <f t="shared" ref="D15:I15" si="0">D16</f>
        <v>60128.5</v>
      </c>
      <c r="E15" s="25">
        <f t="shared" si="0"/>
        <v>66128.5</v>
      </c>
      <c r="F15" s="25">
        <f t="shared" si="0"/>
        <v>66128.5</v>
      </c>
      <c r="G15" s="25">
        <f t="shared" si="0"/>
        <v>0</v>
      </c>
      <c r="H15" s="25">
        <f t="shared" si="0"/>
        <v>66118.5</v>
      </c>
      <c r="I15" s="25">
        <f t="shared" si="0"/>
        <v>66118.5</v>
      </c>
      <c r="J15" s="25">
        <f>F15-I15</f>
        <v>10</v>
      </c>
      <c r="K15" s="25">
        <f>I15/F15*100</f>
        <v>99.984877927066236</v>
      </c>
      <c r="L15" s="25">
        <v>0</v>
      </c>
      <c r="M15" s="25">
        <f>M16+M17+M17+M19+M20+M21</f>
        <v>0</v>
      </c>
      <c r="N15" s="24" t="s">
        <v>202</v>
      </c>
      <c r="O15" s="25">
        <v>0</v>
      </c>
      <c r="P15" s="25">
        <v>0</v>
      </c>
      <c r="Q15" s="25">
        <v>0</v>
      </c>
      <c r="R15" s="82">
        <v>0</v>
      </c>
      <c r="S15" s="25">
        <v>0</v>
      </c>
      <c r="T15" s="25">
        <v>0</v>
      </c>
      <c r="U15" s="25">
        <f>U16</f>
        <v>60128.5</v>
      </c>
      <c r="V15" s="24">
        <v>810000000</v>
      </c>
      <c r="W15" s="25">
        <f>W16</f>
        <v>66128.5</v>
      </c>
      <c r="X15" s="25">
        <v>0</v>
      </c>
      <c r="Y15" s="25">
        <f>Y16</f>
        <v>66118.5</v>
      </c>
      <c r="Z15" s="25">
        <v>0</v>
      </c>
      <c r="AA15" s="25">
        <v>0</v>
      </c>
      <c r="AB15" s="25">
        <f>AB16</f>
        <v>0</v>
      </c>
      <c r="AC15" s="25">
        <f>AC16</f>
        <v>0</v>
      </c>
      <c r="AD15" s="25">
        <f>AD16</f>
        <v>0</v>
      </c>
      <c r="AE15" s="25">
        <f>AE16</f>
        <v>0</v>
      </c>
      <c r="AF15" s="1" t="s">
        <v>81</v>
      </c>
      <c r="AG15" s="2" t="s">
        <v>81</v>
      </c>
      <c r="AH15" s="2" t="s">
        <v>81</v>
      </c>
      <c r="AI15" s="1" t="s">
        <v>81</v>
      </c>
      <c r="AJ15" s="1" t="s">
        <v>81</v>
      </c>
    </row>
    <row r="16" spans="1:36" ht="110.25" customHeight="1">
      <c r="A16" s="1" t="s">
        <v>83</v>
      </c>
      <c r="B16" s="19" t="s">
        <v>84</v>
      </c>
      <c r="C16" s="1" t="s">
        <v>85</v>
      </c>
      <c r="D16" s="10">
        <f>D17+D19+D20+D21</f>
        <v>60128.5</v>
      </c>
      <c r="E16" s="10">
        <f>E17+E19+E20+E21</f>
        <v>66128.5</v>
      </c>
      <c r="F16" s="10">
        <f>F17+F19+F20+F21</f>
        <v>66128.5</v>
      </c>
      <c r="G16" s="10">
        <v>0</v>
      </c>
      <c r="H16" s="10">
        <f>H17+H19+H20+H21</f>
        <v>66118.5</v>
      </c>
      <c r="I16" s="10">
        <f>I17+I19+I20+I21</f>
        <v>66118.5</v>
      </c>
      <c r="J16" s="10">
        <f>F16-I16</f>
        <v>10</v>
      </c>
      <c r="K16" s="10">
        <f>I16/F16*100</f>
        <v>99.984877927066236</v>
      </c>
      <c r="L16" s="10">
        <v>0</v>
      </c>
      <c r="M16" s="10">
        <v>0</v>
      </c>
      <c r="N16" s="23" t="s">
        <v>202</v>
      </c>
      <c r="O16" s="10">
        <v>0</v>
      </c>
      <c r="P16" s="10">
        <v>0</v>
      </c>
      <c r="Q16" s="10">
        <v>0</v>
      </c>
      <c r="R16" s="29">
        <v>0</v>
      </c>
      <c r="S16" s="10">
        <v>0</v>
      </c>
      <c r="T16" s="10">
        <v>0</v>
      </c>
      <c r="U16" s="10">
        <f>U17+U19+U20+U21</f>
        <v>60128.5</v>
      </c>
      <c r="V16" s="32">
        <v>816000000</v>
      </c>
      <c r="W16" s="10">
        <f>W17+W19+W20+W21</f>
        <v>66128.5</v>
      </c>
      <c r="X16" s="10">
        <v>0</v>
      </c>
      <c r="Y16" s="10">
        <f>Y17+Y19+Y20+Y21</f>
        <v>66118.5</v>
      </c>
      <c r="Z16" s="10">
        <f>Z17+Z19+Z20+Z21</f>
        <v>0</v>
      </c>
      <c r="AA16" s="10">
        <f>AA17+AA19+AA20+AA21</f>
        <v>0</v>
      </c>
      <c r="AB16" s="10">
        <v>0</v>
      </c>
      <c r="AC16" s="10">
        <v>0</v>
      </c>
      <c r="AD16" s="10">
        <v>0</v>
      </c>
      <c r="AE16" s="10">
        <v>0</v>
      </c>
      <c r="AF16" s="1" t="s">
        <v>0</v>
      </c>
      <c r="AG16" s="7" t="s">
        <v>142</v>
      </c>
      <c r="AH16" s="7" t="s">
        <v>161</v>
      </c>
      <c r="AI16" s="1"/>
      <c r="AJ16" s="1"/>
    </row>
    <row r="17" spans="1:36" ht="57" customHeight="1">
      <c r="A17" s="39" t="s">
        <v>88</v>
      </c>
      <c r="B17" s="51" t="s">
        <v>138</v>
      </c>
      <c r="C17" s="41" t="s">
        <v>141</v>
      </c>
      <c r="D17" s="37">
        <v>17000</v>
      </c>
      <c r="E17" s="37">
        <v>17000</v>
      </c>
      <c r="F17" s="37">
        <v>17000</v>
      </c>
      <c r="G17" s="37">
        <v>0</v>
      </c>
      <c r="H17" s="37">
        <v>17000</v>
      </c>
      <c r="I17" s="37">
        <v>17000</v>
      </c>
      <c r="J17" s="37">
        <f>F17-I17</f>
        <v>0</v>
      </c>
      <c r="K17" s="37">
        <f>I17/F17*100</f>
        <v>100</v>
      </c>
      <c r="L17" s="37">
        <v>0</v>
      </c>
      <c r="M17" s="37">
        <v>0</v>
      </c>
      <c r="N17" s="37" t="s">
        <v>81</v>
      </c>
      <c r="O17" s="37">
        <v>0</v>
      </c>
      <c r="P17" s="37">
        <v>0</v>
      </c>
      <c r="Q17" s="37">
        <v>0</v>
      </c>
      <c r="R17" s="45">
        <v>0</v>
      </c>
      <c r="S17" s="37">
        <v>0</v>
      </c>
      <c r="T17" s="37">
        <v>0</v>
      </c>
      <c r="U17" s="37">
        <v>17000</v>
      </c>
      <c r="V17" s="37" t="s">
        <v>81</v>
      </c>
      <c r="W17" s="37">
        <v>17000</v>
      </c>
      <c r="X17" s="37">
        <v>0</v>
      </c>
      <c r="Y17" s="37">
        <v>17000</v>
      </c>
      <c r="Z17" s="37">
        <v>0</v>
      </c>
      <c r="AA17" s="37">
        <v>0</v>
      </c>
      <c r="AB17" s="37">
        <v>0</v>
      </c>
      <c r="AC17" s="37">
        <v>0</v>
      </c>
      <c r="AD17" s="37">
        <v>0</v>
      </c>
      <c r="AE17" s="37">
        <v>0</v>
      </c>
      <c r="AF17" s="39" t="s">
        <v>0</v>
      </c>
      <c r="AG17" s="7" t="s">
        <v>143</v>
      </c>
      <c r="AH17" s="7" t="s">
        <v>143</v>
      </c>
      <c r="AI17" s="39" t="s">
        <v>0</v>
      </c>
      <c r="AJ17" s="56" t="s">
        <v>139</v>
      </c>
    </row>
    <row r="18" spans="1:36" ht="93" customHeight="1">
      <c r="A18" s="40"/>
      <c r="B18" s="53"/>
      <c r="C18" s="42"/>
      <c r="D18" s="38"/>
      <c r="E18" s="38"/>
      <c r="F18" s="38"/>
      <c r="G18" s="38"/>
      <c r="H18" s="38"/>
      <c r="I18" s="38"/>
      <c r="J18" s="38"/>
      <c r="K18" s="38"/>
      <c r="L18" s="38"/>
      <c r="M18" s="38"/>
      <c r="N18" s="38"/>
      <c r="O18" s="38"/>
      <c r="P18" s="38"/>
      <c r="Q18" s="38"/>
      <c r="R18" s="46"/>
      <c r="S18" s="38"/>
      <c r="T18" s="38"/>
      <c r="U18" s="38"/>
      <c r="V18" s="38"/>
      <c r="W18" s="38"/>
      <c r="X18" s="38"/>
      <c r="Y18" s="38"/>
      <c r="Z18" s="38"/>
      <c r="AA18" s="38"/>
      <c r="AB18" s="38"/>
      <c r="AC18" s="38"/>
      <c r="AD18" s="38"/>
      <c r="AE18" s="38"/>
      <c r="AF18" s="40"/>
      <c r="AG18" s="7" t="s">
        <v>144</v>
      </c>
      <c r="AH18" s="7" t="s">
        <v>144</v>
      </c>
      <c r="AI18" s="40"/>
      <c r="AJ18" s="57"/>
    </row>
    <row r="19" spans="1:36" s="21" customFormat="1" ht="174" customHeight="1">
      <c r="A19" s="19" t="s">
        <v>90</v>
      </c>
      <c r="B19" s="19" t="s">
        <v>91</v>
      </c>
      <c r="C19" s="19" t="s">
        <v>4</v>
      </c>
      <c r="D19" s="25">
        <v>1298</v>
      </c>
      <c r="E19" s="25">
        <v>1298</v>
      </c>
      <c r="F19" s="25">
        <v>1298</v>
      </c>
      <c r="G19" s="25">
        <v>0</v>
      </c>
      <c r="H19" s="25">
        <v>1288</v>
      </c>
      <c r="I19" s="25">
        <v>1288</v>
      </c>
      <c r="J19" s="25">
        <f>F19-I19</f>
        <v>10</v>
      </c>
      <c r="K19" s="25">
        <f t="shared" ref="K19:K24" si="1">I19/F19*100</f>
        <v>99.229583975346685</v>
      </c>
      <c r="L19" s="25">
        <v>0</v>
      </c>
      <c r="M19" s="25">
        <v>0</v>
      </c>
      <c r="N19" s="25" t="s">
        <v>81</v>
      </c>
      <c r="O19" s="25">
        <v>0</v>
      </c>
      <c r="P19" s="25">
        <v>0</v>
      </c>
      <c r="Q19" s="25" t="s">
        <v>0</v>
      </c>
      <c r="R19" s="28">
        <v>0</v>
      </c>
      <c r="S19" s="25">
        <v>0</v>
      </c>
      <c r="T19" s="25">
        <v>0</v>
      </c>
      <c r="U19" s="25">
        <v>1298</v>
      </c>
      <c r="V19" s="25" t="s">
        <v>81</v>
      </c>
      <c r="W19" s="25">
        <v>1298</v>
      </c>
      <c r="X19" s="25">
        <v>0</v>
      </c>
      <c r="Y19" s="25">
        <v>1288</v>
      </c>
      <c r="Z19" s="25">
        <v>0</v>
      </c>
      <c r="AA19" s="25">
        <v>0</v>
      </c>
      <c r="AB19" s="25">
        <v>0</v>
      </c>
      <c r="AC19" s="25">
        <v>0</v>
      </c>
      <c r="AD19" s="25">
        <v>0</v>
      </c>
      <c r="AE19" s="25">
        <v>0</v>
      </c>
      <c r="AF19" s="19" t="s">
        <v>158</v>
      </c>
      <c r="AG19" s="20" t="s">
        <v>92</v>
      </c>
      <c r="AH19" s="20" t="s">
        <v>154</v>
      </c>
      <c r="AI19" s="19" t="s">
        <v>0</v>
      </c>
      <c r="AJ19" s="19" t="s">
        <v>157</v>
      </c>
    </row>
    <row r="20" spans="1:36" ht="299.25" customHeight="1">
      <c r="A20" s="23" t="s">
        <v>93</v>
      </c>
      <c r="B20" s="31" t="s">
        <v>150</v>
      </c>
      <c r="C20" s="1" t="s">
        <v>4</v>
      </c>
      <c r="D20" s="10">
        <v>50</v>
      </c>
      <c r="E20" s="10">
        <v>50</v>
      </c>
      <c r="F20" s="10">
        <v>50</v>
      </c>
      <c r="G20" s="10">
        <v>0</v>
      </c>
      <c r="H20" s="10">
        <v>50</v>
      </c>
      <c r="I20" s="10">
        <v>50</v>
      </c>
      <c r="J20" s="10">
        <f>F20-I20</f>
        <v>0</v>
      </c>
      <c r="K20" s="10">
        <f t="shared" si="1"/>
        <v>100</v>
      </c>
      <c r="L20" s="10">
        <v>0</v>
      </c>
      <c r="M20" s="10">
        <v>0</v>
      </c>
      <c r="N20" s="10" t="s">
        <v>81</v>
      </c>
      <c r="O20" s="10">
        <v>0</v>
      </c>
      <c r="P20" s="10">
        <v>0</v>
      </c>
      <c r="Q20" s="10">
        <v>0</v>
      </c>
      <c r="R20" s="27">
        <v>0</v>
      </c>
      <c r="S20" s="10">
        <v>0</v>
      </c>
      <c r="T20" s="10">
        <v>0</v>
      </c>
      <c r="U20" s="10">
        <v>50</v>
      </c>
      <c r="V20" s="10" t="s">
        <v>81</v>
      </c>
      <c r="W20" s="10">
        <v>50</v>
      </c>
      <c r="X20" s="10">
        <v>0</v>
      </c>
      <c r="Y20" s="10">
        <v>50</v>
      </c>
      <c r="Z20" s="10">
        <v>0</v>
      </c>
      <c r="AA20" s="10">
        <v>0</v>
      </c>
      <c r="AB20" s="10">
        <v>0</v>
      </c>
      <c r="AC20" s="10">
        <v>0</v>
      </c>
      <c r="AD20" s="10">
        <v>0</v>
      </c>
      <c r="AE20" s="10">
        <v>0</v>
      </c>
      <c r="AF20" s="1" t="s">
        <v>0</v>
      </c>
      <c r="AG20" s="7" t="s">
        <v>159</v>
      </c>
      <c r="AH20" s="7" t="s">
        <v>160</v>
      </c>
      <c r="AI20" s="8" t="s">
        <v>163</v>
      </c>
      <c r="AJ20" s="8" t="s">
        <v>162</v>
      </c>
    </row>
    <row r="21" spans="1:36" s="18" customFormat="1" ht="93.75" customHeight="1">
      <c r="A21" s="24" t="s">
        <v>152</v>
      </c>
      <c r="B21" s="19" t="s">
        <v>151</v>
      </c>
      <c r="C21" s="19" t="s">
        <v>4</v>
      </c>
      <c r="D21" s="26">
        <v>41780.5</v>
      </c>
      <c r="E21" s="26">
        <v>47780.5</v>
      </c>
      <c r="F21" s="26">
        <v>47780.5</v>
      </c>
      <c r="G21" s="26">
        <v>0</v>
      </c>
      <c r="H21" s="26">
        <v>47780.5</v>
      </c>
      <c r="I21" s="26">
        <v>47780.5</v>
      </c>
      <c r="J21" s="25">
        <f>F21-I21</f>
        <v>0</v>
      </c>
      <c r="K21" s="25">
        <f t="shared" si="1"/>
        <v>100</v>
      </c>
      <c r="L21" s="25">
        <v>0</v>
      </c>
      <c r="M21" s="25">
        <v>0</v>
      </c>
      <c r="N21" s="25" t="s">
        <v>81</v>
      </c>
      <c r="O21" s="25" t="s">
        <v>0</v>
      </c>
      <c r="P21" s="25" t="s">
        <v>0</v>
      </c>
      <c r="Q21" s="25" t="s">
        <v>0</v>
      </c>
      <c r="R21" s="28">
        <v>0</v>
      </c>
      <c r="S21" s="25" t="s">
        <v>0</v>
      </c>
      <c r="T21" s="25" t="s">
        <v>0</v>
      </c>
      <c r="U21" s="25">
        <v>41780.5</v>
      </c>
      <c r="V21" s="25" t="s">
        <v>81</v>
      </c>
      <c r="W21" s="25">
        <v>47780.5</v>
      </c>
      <c r="X21" s="25">
        <v>0</v>
      </c>
      <c r="Y21" s="25">
        <v>47780.5</v>
      </c>
      <c r="Z21" s="25">
        <v>0</v>
      </c>
      <c r="AA21" s="25">
        <v>0</v>
      </c>
      <c r="AB21" s="25">
        <v>0</v>
      </c>
      <c r="AC21" s="25">
        <v>0</v>
      </c>
      <c r="AD21" s="25">
        <v>0</v>
      </c>
      <c r="AE21" s="25">
        <v>0</v>
      </c>
      <c r="AF21" s="17" t="s">
        <v>0</v>
      </c>
      <c r="AG21" s="20" t="s">
        <v>153</v>
      </c>
      <c r="AH21" s="20" t="s">
        <v>155</v>
      </c>
      <c r="AI21" s="17" t="s">
        <v>0</v>
      </c>
      <c r="AJ21" s="19" t="s">
        <v>156</v>
      </c>
    </row>
    <row r="22" spans="1:36" s="21" customFormat="1" ht="78.75" customHeight="1">
      <c r="A22" s="31" t="s">
        <v>45</v>
      </c>
      <c r="B22" s="31" t="s">
        <v>94</v>
      </c>
      <c r="C22" s="31" t="s">
        <v>4</v>
      </c>
      <c r="D22" s="25">
        <f t="shared" ref="D22:J22" si="2">D23+D35</f>
        <v>264789.7</v>
      </c>
      <c r="E22" s="25">
        <f t="shared" si="2"/>
        <v>328502</v>
      </c>
      <c r="F22" s="25">
        <f t="shared" si="2"/>
        <v>328502</v>
      </c>
      <c r="G22" s="25">
        <f t="shared" si="2"/>
        <v>0</v>
      </c>
      <c r="H22" s="25">
        <f t="shared" si="2"/>
        <v>325164.2</v>
      </c>
      <c r="I22" s="25">
        <f t="shared" si="2"/>
        <v>325164.2</v>
      </c>
      <c r="J22" s="25">
        <f t="shared" si="2"/>
        <v>3337.8000000000179</v>
      </c>
      <c r="K22" s="25">
        <f t="shared" si="1"/>
        <v>98.983933126738961</v>
      </c>
      <c r="L22" s="25">
        <f>L23+L35</f>
        <v>6136.2</v>
      </c>
      <c r="M22" s="25">
        <f>M23+M35</f>
        <v>6136.2</v>
      </c>
      <c r="N22" s="24" t="s">
        <v>236</v>
      </c>
      <c r="O22" s="25">
        <f t="shared" ref="O22:U22" si="3">O23+O35</f>
        <v>6136.2</v>
      </c>
      <c r="P22" s="25">
        <f t="shared" si="3"/>
        <v>0</v>
      </c>
      <c r="Q22" s="25">
        <f t="shared" si="3"/>
        <v>0</v>
      </c>
      <c r="R22" s="36">
        <f t="shared" si="3"/>
        <v>6128.1</v>
      </c>
      <c r="S22" s="25">
        <f t="shared" si="3"/>
        <v>6128.1</v>
      </c>
      <c r="T22" s="25">
        <f t="shared" si="3"/>
        <v>0</v>
      </c>
      <c r="U22" s="25">
        <f t="shared" si="3"/>
        <v>258653.5</v>
      </c>
      <c r="V22" s="24">
        <v>820000000</v>
      </c>
      <c r="W22" s="25">
        <f>W23+W35</f>
        <v>322365.8</v>
      </c>
      <c r="X22" s="25">
        <f>X23</f>
        <v>0</v>
      </c>
      <c r="Y22" s="25">
        <f>Y23+Y35</f>
        <v>319028.00000000006</v>
      </c>
      <c r="Z22" s="25">
        <f t="shared" ref="Z22:AE22" si="4">Z23</f>
        <v>0</v>
      </c>
      <c r="AA22" s="25">
        <f t="shared" si="4"/>
        <v>3333.3</v>
      </c>
      <c r="AB22" s="25">
        <f t="shared" si="4"/>
        <v>0</v>
      </c>
      <c r="AC22" s="25">
        <f t="shared" si="4"/>
        <v>0</v>
      </c>
      <c r="AD22" s="25">
        <f t="shared" si="4"/>
        <v>0</v>
      </c>
      <c r="AE22" s="25">
        <f t="shared" si="4"/>
        <v>0</v>
      </c>
      <c r="AF22" s="31" t="s">
        <v>81</v>
      </c>
      <c r="AG22" s="20" t="s">
        <v>81</v>
      </c>
      <c r="AH22" s="20" t="s">
        <v>81</v>
      </c>
      <c r="AI22" s="31" t="s">
        <v>81</v>
      </c>
      <c r="AJ22" s="31" t="s">
        <v>81</v>
      </c>
    </row>
    <row r="23" spans="1:36" ht="96" customHeight="1">
      <c r="A23" s="1" t="s">
        <v>95</v>
      </c>
      <c r="B23" s="31" t="s">
        <v>164</v>
      </c>
      <c r="C23" s="1" t="s">
        <v>85</v>
      </c>
      <c r="D23" s="10">
        <f t="shared" ref="D23:J23" si="5">SUM(D24:D34)</f>
        <v>258653.5</v>
      </c>
      <c r="E23" s="10">
        <f t="shared" si="5"/>
        <v>318860.3</v>
      </c>
      <c r="F23" s="10">
        <f t="shared" si="5"/>
        <v>318860.3</v>
      </c>
      <c r="G23" s="10">
        <f t="shared" si="5"/>
        <v>0</v>
      </c>
      <c r="H23" s="10">
        <f t="shared" si="5"/>
        <v>315522.60000000003</v>
      </c>
      <c r="I23" s="10">
        <f t="shared" si="5"/>
        <v>315522.60000000003</v>
      </c>
      <c r="J23" s="10">
        <f t="shared" si="5"/>
        <v>3337.7000000000176</v>
      </c>
      <c r="K23" s="10">
        <f t="shared" si="1"/>
        <v>98.953240651156648</v>
      </c>
      <c r="L23" s="10">
        <v>0</v>
      </c>
      <c r="M23" s="10">
        <v>0</v>
      </c>
      <c r="N23" s="12" t="s">
        <v>202</v>
      </c>
      <c r="O23" s="10">
        <v>0</v>
      </c>
      <c r="P23" s="10">
        <v>0</v>
      </c>
      <c r="Q23" s="10">
        <v>0</v>
      </c>
      <c r="R23" s="29">
        <v>0</v>
      </c>
      <c r="S23" s="10">
        <v>0</v>
      </c>
      <c r="T23" s="10">
        <v>0</v>
      </c>
      <c r="U23" s="10">
        <f>SUM(U24:U34)</f>
        <v>258653.5</v>
      </c>
      <c r="V23" s="23" t="s">
        <v>203</v>
      </c>
      <c r="W23" s="10">
        <f>W24+W26+W27+W29+W30+W32+W33+W34+W28</f>
        <v>318860.3</v>
      </c>
      <c r="X23" s="10">
        <v>0</v>
      </c>
      <c r="Y23" s="10">
        <f>SUM(Y24:Y34)</f>
        <v>315522.60000000003</v>
      </c>
      <c r="Z23" s="10">
        <v>0</v>
      </c>
      <c r="AA23" s="10">
        <f>AA24+AA26+AA27+AA29+AA30+AA32+AA33+AA34</f>
        <v>3333.3</v>
      </c>
      <c r="AB23" s="10">
        <v>0</v>
      </c>
      <c r="AC23" s="10">
        <v>0</v>
      </c>
      <c r="AD23" s="10">
        <v>0</v>
      </c>
      <c r="AE23" s="10">
        <v>0</v>
      </c>
      <c r="AF23" s="1" t="s">
        <v>0</v>
      </c>
      <c r="AG23" s="7" t="s">
        <v>145</v>
      </c>
      <c r="AH23" s="7" t="s">
        <v>149</v>
      </c>
      <c r="AI23" s="1"/>
      <c r="AJ23" s="1" t="s">
        <v>0</v>
      </c>
    </row>
    <row r="24" spans="1:36" ht="51.75" customHeight="1">
      <c r="A24" s="58" t="s">
        <v>96</v>
      </c>
      <c r="B24" s="59" t="s">
        <v>140</v>
      </c>
      <c r="C24" s="60" t="s">
        <v>146</v>
      </c>
      <c r="D24" s="61">
        <v>158672.20000000001</v>
      </c>
      <c r="E24" s="61">
        <v>180970.1</v>
      </c>
      <c r="F24" s="61">
        <v>180970.1</v>
      </c>
      <c r="G24" s="61">
        <v>0</v>
      </c>
      <c r="H24" s="61">
        <v>177636.8</v>
      </c>
      <c r="I24" s="61">
        <v>177636.8</v>
      </c>
      <c r="J24" s="61">
        <f>F24-I24</f>
        <v>3333.3000000000175</v>
      </c>
      <c r="K24" s="62">
        <f t="shared" si="1"/>
        <v>98.158093519316168</v>
      </c>
      <c r="L24" s="61">
        <v>0</v>
      </c>
      <c r="M24" s="61">
        <v>0</v>
      </c>
      <c r="N24" s="61" t="s">
        <v>81</v>
      </c>
      <c r="O24" s="61">
        <v>0</v>
      </c>
      <c r="P24" s="61">
        <v>0</v>
      </c>
      <c r="Q24" s="61">
        <v>0</v>
      </c>
      <c r="R24" s="61">
        <v>0</v>
      </c>
      <c r="S24" s="61">
        <v>0</v>
      </c>
      <c r="T24" s="37">
        <v>0</v>
      </c>
      <c r="U24" s="37">
        <v>158672.20000000001</v>
      </c>
      <c r="V24" s="37" t="s">
        <v>81</v>
      </c>
      <c r="W24" s="37">
        <v>180970.1</v>
      </c>
      <c r="X24" s="37">
        <v>0</v>
      </c>
      <c r="Y24" s="37">
        <v>177636.8</v>
      </c>
      <c r="Z24" s="37">
        <v>0</v>
      </c>
      <c r="AA24" s="37">
        <v>3333.3</v>
      </c>
      <c r="AB24" s="37">
        <v>0</v>
      </c>
      <c r="AC24" s="37">
        <v>0</v>
      </c>
      <c r="AD24" s="37">
        <v>0</v>
      </c>
      <c r="AE24" s="37">
        <v>0</v>
      </c>
      <c r="AF24" s="39" t="s">
        <v>0</v>
      </c>
      <c r="AG24" s="7" t="s">
        <v>165</v>
      </c>
      <c r="AH24" s="7" t="s">
        <v>165</v>
      </c>
      <c r="AI24" s="39" t="s">
        <v>0</v>
      </c>
      <c r="AJ24" s="56" t="s">
        <v>147</v>
      </c>
    </row>
    <row r="25" spans="1:36" ht="169.5" customHeight="1">
      <c r="A25" s="40"/>
      <c r="B25" s="53"/>
      <c r="C25" s="42"/>
      <c r="D25" s="38"/>
      <c r="E25" s="38"/>
      <c r="F25" s="38"/>
      <c r="G25" s="38"/>
      <c r="H25" s="38"/>
      <c r="I25" s="38"/>
      <c r="J25" s="38"/>
      <c r="K25" s="63"/>
      <c r="L25" s="38"/>
      <c r="M25" s="38"/>
      <c r="N25" s="38"/>
      <c r="O25" s="38"/>
      <c r="P25" s="38"/>
      <c r="Q25" s="38"/>
      <c r="R25" s="38"/>
      <c r="S25" s="38"/>
      <c r="T25" s="38"/>
      <c r="U25" s="38"/>
      <c r="V25" s="38"/>
      <c r="W25" s="38"/>
      <c r="X25" s="38"/>
      <c r="Y25" s="38"/>
      <c r="Z25" s="38"/>
      <c r="AA25" s="38"/>
      <c r="AB25" s="38"/>
      <c r="AC25" s="38"/>
      <c r="AD25" s="38"/>
      <c r="AE25" s="38"/>
      <c r="AF25" s="40"/>
      <c r="AG25" s="7" t="s">
        <v>166</v>
      </c>
      <c r="AH25" s="7" t="s">
        <v>166</v>
      </c>
      <c r="AI25" s="40"/>
      <c r="AJ25" s="57"/>
    </row>
    <row r="26" spans="1:36" ht="283.5" customHeight="1">
      <c r="A26" s="23" t="s">
        <v>167</v>
      </c>
      <c r="B26" s="19" t="s">
        <v>168</v>
      </c>
      <c r="C26" s="1" t="s">
        <v>89</v>
      </c>
      <c r="D26" s="10">
        <v>8700</v>
      </c>
      <c r="E26" s="10">
        <v>7140</v>
      </c>
      <c r="F26" s="10">
        <v>7140</v>
      </c>
      <c r="G26" s="10">
        <v>0</v>
      </c>
      <c r="H26" s="10">
        <v>7140</v>
      </c>
      <c r="I26" s="10">
        <v>7140</v>
      </c>
      <c r="J26" s="10">
        <f>F26-I26</f>
        <v>0</v>
      </c>
      <c r="K26" s="10">
        <f>I26/F26*100</f>
        <v>100</v>
      </c>
      <c r="L26" s="10">
        <v>0</v>
      </c>
      <c r="M26" s="10">
        <v>0</v>
      </c>
      <c r="N26" s="10" t="s">
        <v>81</v>
      </c>
      <c r="O26" s="10">
        <v>0</v>
      </c>
      <c r="P26" s="10">
        <v>0</v>
      </c>
      <c r="Q26" s="10">
        <v>0</v>
      </c>
      <c r="R26" s="27">
        <v>0</v>
      </c>
      <c r="S26" s="10">
        <v>0</v>
      </c>
      <c r="T26" s="10">
        <v>0</v>
      </c>
      <c r="U26" s="10">
        <v>8700</v>
      </c>
      <c r="V26" s="10" t="s">
        <v>81</v>
      </c>
      <c r="W26" s="10">
        <v>7140</v>
      </c>
      <c r="X26" s="10">
        <v>0</v>
      </c>
      <c r="Y26" s="10">
        <v>7140</v>
      </c>
      <c r="Z26" s="10">
        <v>0</v>
      </c>
      <c r="AA26" s="10">
        <v>0</v>
      </c>
      <c r="AB26" s="10">
        <v>0</v>
      </c>
      <c r="AC26" s="10">
        <v>0</v>
      </c>
      <c r="AD26" s="10">
        <v>0</v>
      </c>
      <c r="AE26" s="10">
        <v>0</v>
      </c>
      <c r="AF26" s="1" t="s">
        <v>0</v>
      </c>
      <c r="AG26" s="2" t="s">
        <v>98</v>
      </c>
      <c r="AH26" s="7" t="s">
        <v>169</v>
      </c>
      <c r="AI26" s="8" t="s">
        <v>170</v>
      </c>
      <c r="AJ26" s="8" t="s">
        <v>191</v>
      </c>
    </row>
    <row r="27" spans="1:36" ht="318" customHeight="1">
      <c r="A27" s="23" t="s">
        <v>97</v>
      </c>
      <c r="B27" s="19" t="s">
        <v>171</v>
      </c>
      <c r="C27" s="1" t="s">
        <v>89</v>
      </c>
      <c r="D27" s="10">
        <v>4600</v>
      </c>
      <c r="E27" s="10">
        <v>4574.5</v>
      </c>
      <c r="F27" s="10">
        <v>4574.5</v>
      </c>
      <c r="G27" s="10">
        <v>0</v>
      </c>
      <c r="H27" s="10">
        <v>4570.2</v>
      </c>
      <c r="I27" s="10">
        <v>4570.2</v>
      </c>
      <c r="J27" s="10">
        <f>F27-I27</f>
        <v>4.3000000000001819</v>
      </c>
      <c r="K27" s="10">
        <f>I27/F27*100</f>
        <v>99.906000655809379</v>
      </c>
      <c r="L27" s="10">
        <v>0</v>
      </c>
      <c r="M27" s="10">
        <v>0</v>
      </c>
      <c r="N27" s="10" t="s">
        <v>81</v>
      </c>
      <c r="O27" s="10">
        <v>0</v>
      </c>
      <c r="P27" s="10">
        <v>0</v>
      </c>
      <c r="Q27" s="10">
        <v>0</v>
      </c>
      <c r="R27" s="27">
        <v>0</v>
      </c>
      <c r="S27" s="10">
        <v>0</v>
      </c>
      <c r="T27" s="10">
        <v>0</v>
      </c>
      <c r="U27" s="10">
        <v>4600</v>
      </c>
      <c r="V27" s="10" t="s">
        <v>81</v>
      </c>
      <c r="W27" s="10">
        <v>4574.5</v>
      </c>
      <c r="X27" s="10">
        <v>0</v>
      </c>
      <c r="Y27" s="10">
        <v>4570.2</v>
      </c>
      <c r="Z27" s="10">
        <v>0</v>
      </c>
      <c r="AA27" s="10">
        <v>0</v>
      </c>
      <c r="AB27" s="10">
        <v>0</v>
      </c>
      <c r="AC27" s="10">
        <v>0</v>
      </c>
      <c r="AD27" s="10">
        <v>0</v>
      </c>
      <c r="AE27" s="10">
        <v>0</v>
      </c>
      <c r="AF27" s="1" t="s">
        <v>0</v>
      </c>
      <c r="AG27" s="7" t="s">
        <v>100</v>
      </c>
      <c r="AH27" s="7" t="s">
        <v>172</v>
      </c>
      <c r="AI27" s="17" t="s">
        <v>173</v>
      </c>
      <c r="AJ27" s="8" t="s">
        <v>190</v>
      </c>
    </row>
    <row r="28" spans="1:36" ht="207.75" customHeight="1">
      <c r="A28" s="23" t="s">
        <v>99</v>
      </c>
      <c r="B28" s="19" t="s">
        <v>177</v>
      </c>
      <c r="C28" s="1" t="s">
        <v>89</v>
      </c>
      <c r="D28" s="10">
        <v>4500</v>
      </c>
      <c r="E28" s="10">
        <v>4500</v>
      </c>
      <c r="F28" s="10">
        <v>4500</v>
      </c>
      <c r="G28" s="10">
        <v>0</v>
      </c>
      <c r="H28" s="10">
        <v>4500</v>
      </c>
      <c r="I28" s="10">
        <v>4500</v>
      </c>
      <c r="J28" s="10">
        <f>F28-I28</f>
        <v>0</v>
      </c>
      <c r="K28" s="10">
        <f>I28/F28*100</f>
        <v>100</v>
      </c>
      <c r="L28" s="10">
        <v>0</v>
      </c>
      <c r="M28" s="10">
        <v>0</v>
      </c>
      <c r="N28" s="10" t="s">
        <v>81</v>
      </c>
      <c r="O28" s="10">
        <v>0</v>
      </c>
      <c r="P28" s="10">
        <v>0</v>
      </c>
      <c r="Q28" s="10">
        <v>0</v>
      </c>
      <c r="R28" s="27">
        <v>0</v>
      </c>
      <c r="S28" s="10">
        <v>0</v>
      </c>
      <c r="T28" s="10">
        <v>0</v>
      </c>
      <c r="U28" s="10">
        <v>4500</v>
      </c>
      <c r="V28" s="10" t="s">
        <v>81</v>
      </c>
      <c r="W28" s="10">
        <v>4500</v>
      </c>
      <c r="X28" s="10">
        <v>0</v>
      </c>
      <c r="Y28" s="10">
        <v>4500</v>
      </c>
      <c r="Z28" s="10">
        <v>0</v>
      </c>
      <c r="AA28" s="10">
        <v>0</v>
      </c>
      <c r="AB28" s="10">
        <v>0</v>
      </c>
      <c r="AC28" s="10">
        <v>0</v>
      </c>
      <c r="AD28" s="10">
        <v>0</v>
      </c>
      <c r="AE28" s="10">
        <v>0</v>
      </c>
      <c r="AF28" s="1" t="s">
        <v>0</v>
      </c>
      <c r="AG28" s="2" t="s">
        <v>101</v>
      </c>
      <c r="AH28" s="7" t="s">
        <v>174</v>
      </c>
      <c r="AI28" s="1" t="s">
        <v>0</v>
      </c>
      <c r="AJ28" s="8" t="s">
        <v>175</v>
      </c>
    </row>
    <row r="29" spans="1:36" ht="219.75" customHeight="1">
      <c r="A29" s="23" t="s">
        <v>179</v>
      </c>
      <c r="B29" s="22" t="s">
        <v>178</v>
      </c>
      <c r="C29" s="1" t="s">
        <v>89</v>
      </c>
      <c r="D29" s="10">
        <v>65199</v>
      </c>
      <c r="E29" s="10">
        <v>103651.2</v>
      </c>
      <c r="F29" s="10">
        <v>103651.2</v>
      </c>
      <c r="G29" s="10">
        <v>0</v>
      </c>
      <c r="H29" s="10">
        <v>103651.2</v>
      </c>
      <c r="I29" s="10">
        <v>103651.2</v>
      </c>
      <c r="J29" s="10">
        <f>F29-I29</f>
        <v>0</v>
      </c>
      <c r="K29" s="10">
        <f>I29/F29*100</f>
        <v>100</v>
      </c>
      <c r="L29" s="10">
        <v>0</v>
      </c>
      <c r="M29" s="10">
        <v>0</v>
      </c>
      <c r="N29" s="10" t="s">
        <v>81</v>
      </c>
      <c r="O29" s="10">
        <v>0</v>
      </c>
      <c r="P29" s="10">
        <v>0</v>
      </c>
      <c r="Q29" s="10">
        <v>0</v>
      </c>
      <c r="R29" s="27">
        <v>0</v>
      </c>
      <c r="S29" s="10">
        <v>0</v>
      </c>
      <c r="T29" s="10">
        <v>0</v>
      </c>
      <c r="U29" s="10">
        <v>65199</v>
      </c>
      <c r="V29" s="10" t="s">
        <v>81</v>
      </c>
      <c r="W29" s="10">
        <v>103651.2</v>
      </c>
      <c r="X29" s="10">
        <v>0</v>
      </c>
      <c r="Y29" s="10">
        <v>103651.2</v>
      </c>
      <c r="Z29" s="10">
        <v>0</v>
      </c>
      <c r="AA29" s="10">
        <v>0</v>
      </c>
      <c r="AB29" s="10">
        <v>0</v>
      </c>
      <c r="AC29" s="10">
        <v>0</v>
      </c>
      <c r="AD29" s="10">
        <v>0</v>
      </c>
      <c r="AE29" s="10">
        <v>0</v>
      </c>
      <c r="AF29" s="1" t="s">
        <v>0</v>
      </c>
      <c r="AG29" s="7" t="s">
        <v>176</v>
      </c>
      <c r="AH29" s="20" t="s">
        <v>187</v>
      </c>
      <c r="AI29" s="1" t="s">
        <v>0</v>
      </c>
      <c r="AJ29" s="22" t="s">
        <v>188</v>
      </c>
    </row>
    <row r="30" spans="1:36" ht="165.75" customHeight="1">
      <c r="A30" s="80" t="s">
        <v>181</v>
      </c>
      <c r="B30" s="78" t="s">
        <v>180</v>
      </c>
      <c r="C30" s="39" t="s">
        <v>89</v>
      </c>
      <c r="D30" s="43">
        <v>6782.3</v>
      </c>
      <c r="E30" s="43">
        <v>9910.7000000000007</v>
      </c>
      <c r="F30" s="43">
        <v>9910.7000000000007</v>
      </c>
      <c r="G30" s="43">
        <v>0</v>
      </c>
      <c r="H30" s="43">
        <v>9910.7000000000007</v>
      </c>
      <c r="I30" s="43">
        <v>9910.7000000000007</v>
      </c>
      <c r="J30" s="43">
        <f>F30-I30</f>
        <v>0</v>
      </c>
      <c r="K30" s="43">
        <f>I30/F30*100</f>
        <v>100</v>
      </c>
      <c r="L30" s="43">
        <v>0</v>
      </c>
      <c r="M30" s="43">
        <v>0</v>
      </c>
      <c r="N30" s="43" t="s">
        <v>81</v>
      </c>
      <c r="O30" s="43">
        <v>0</v>
      </c>
      <c r="P30" s="43">
        <v>0</v>
      </c>
      <c r="Q30" s="43">
        <v>0</v>
      </c>
      <c r="R30" s="76">
        <v>0</v>
      </c>
      <c r="S30" s="43">
        <v>0</v>
      </c>
      <c r="T30" s="43">
        <v>0</v>
      </c>
      <c r="U30" s="43">
        <v>6782.3</v>
      </c>
      <c r="V30" s="43" t="s">
        <v>81</v>
      </c>
      <c r="W30" s="43">
        <v>9910.7000000000007</v>
      </c>
      <c r="X30" s="43">
        <v>0</v>
      </c>
      <c r="Y30" s="43">
        <v>9910.7000000000007</v>
      </c>
      <c r="Z30" s="43">
        <v>0</v>
      </c>
      <c r="AA30" s="43">
        <v>0</v>
      </c>
      <c r="AB30" s="43">
        <v>0</v>
      </c>
      <c r="AC30" s="43">
        <v>0</v>
      </c>
      <c r="AD30" s="43">
        <v>0</v>
      </c>
      <c r="AE30" s="43">
        <v>0</v>
      </c>
      <c r="AF30" s="39" t="s">
        <v>0</v>
      </c>
      <c r="AG30" s="7" t="s">
        <v>182</v>
      </c>
      <c r="AH30" s="20" t="s">
        <v>184</v>
      </c>
      <c r="AI30" s="39" t="s">
        <v>0</v>
      </c>
      <c r="AJ30" s="78" t="s">
        <v>186</v>
      </c>
    </row>
    <row r="31" spans="1:36" ht="235.5" customHeight="1">
      <c r="A31" s="81"/>
      <c r="B31" s="79"/>
      <c r="C31" s="40"/>
      <c r="D31" s="44"/>
      <c r="E31" s="44"/>
      <c r="F31" s="44"/>
      <c r="G31" s="44"/>
      <c r="H31" s="44"/>
      <c r="I31" s="44"/>
      <c r="J31" s="44"/>
      <c r="K31" s="44"/>
      <c r="L31" s="44"/>
      <c r="M31" s="44"/>
      <c r="N31" s="44"/>
      <c r="O31" s="44"/>
      <c r="P31" s="44"/>
      <c r="Q31" s="44"/>
      <c r="R31" s="77"/>
      <c r="S31" s="44"/>
      <c r="T31" s="44"/>
      <c r="U31" s="44"/>
      <c r="V31" s="44"/>
      <c r="W31" s="44"/>
      <c r="X31" s="44"/>
      <c r="Y31" s="44"/>
      <c r="Z31" s="44"/>
      <c r="AA31" s="44"/>
      <c r="AB31" s="44"/>
      <c r="AC31" s="44"/>
      <c r="AD31" s="44"/>
      <c r="AE31" s="44"/>
      <c r="AF31" s="40"/>
      <c r="AG31" s="7" t="s">
        <v>183</v>
      </c>
      <c r="AH31" s="20" t="s">
        <v>185</v>
      </c>
      <c r="AI31" s="40"/>
      <c r="AJ31" s="79"/>
    </row>
    <row r="32" spans="1:36" ht="62.25" customHeight="1">
      <c r="A32" s="23" t="s">
        <v>194</v>
      </c>
      <c r="B32" s="31" t="s">
        <v>189</v>
      </c>
      <c r="C32" s="1" t="s">
        <v>89</v>
      </c>
      <c r="D32" s="10">
        <v>200</v>
      </c>
      <c r="E32" s="10">
        <v>113.8</v>
      </c>
      <c r="F32" s="10">
        <v>113.8</v>
      </c>
      <c r="G32" s="10">
        <v>0</v>
      </c>
      <c r="H32" s="10">
        <v>113.8</v>
      </c>
      <c r="I32" s="10">
        <v>113.8</v>
      </c>
      <c r="J32" s="10">
        <f>F32-I32</f>
        <v>0</v>
      </c>
      <c r="K32" s="33">
        <f>I32/E32*100</f>
        <v>100</v>
      </c>
      <c r="L32" s="10">
        <v>0</v>
      </c>
      <c r="M32" s="10">
        <v>0</v>
      </c>
      <c r="N32" s="10" t="s">
        <v>81</v>
      </c>
      <c r="O32" s="10">
        <v>0</v>
      </c>
      <c r="P32" s="10">
        <v>0</v>
      </c>
      <c r="Q32" s="10">
        <v>0</v>
      </c>
      <c r="R32" s="27">
        <v>0</v>
      </c>
      <c r="S32" s="10">
        <v>0</v>
      </c>
      <c r="T32" s="10">
        <v>0</v>
      </c>
      <c r="U32" s="10">
        <v>200</v>
      </c>
      <c r="V32" s="10" t="s">
        <v>81</v>
      </c>
      <c r="W32" s="10">
        <v>113.8</v>
      </c>
      <c r="X32" s="10">
        <v>0</v>
      </c>
      <c r="Y32" s="10">
        <v>113.8</v>
      </c>
      <c r="Z32" s="10">
        <v>0</v>
      </c>
      <c r="AA32" s="10">
        <v>0</v>
      </c>
      <c r="AB32" s="10">
        <v>0</v>
      </c>
      <c r="AC32" s="10">
        <v>0</v>
      </c>
      <c r="AD32" s="10">
        <v>0</v>
      </c>
      <c r="AE32" s="10">
        <v>0</v>
      </c>
      <c r="AF32" s="1" t="s">
        <v>0</v>
      </c>
      <c r="AG32" s="7" t="s">
        <v>148</v>
      </c>
      <c r="AH32" s="7" t="s">
        <v>148</v>
      </c>
      <c r="AI32" s="1" t="s">
        <v>0</v>
      </c>
      <c r="AJ32" s="8" t="s">
        <v>192</v>
      </c>
    </row>
    <row r="33" spans="1:36" ht="59.25" customHeight="1">
      <c r="A33" s="23" t="s">
        <v>195</v>
      </c>
      <c r="B33" s="31" t="s">
        <v>193</v>
      </c>
      <c r="C33" s="8" t="s">
        <v>220</v>
      </c>
      <c r="D33" s="10">
        <v>10000</v>
      </c>
      <c r="E33" s="10">
        <v>4000</v>
      </c>
      <c r="F33" s="10">
        <v>4000</v>
      </c>
      <c r="G33" s="10">
        <v>0</v>
      </c>
      <c r="H33" s="10">
        <v>4000</v>
      </c>
      <c r="I33" s="10">
        <v>4000</v>
      </c>
      <c r="J33" s="10">
        <f>F33-I33</f>
        <v>0</v>
      </c>
      <c r="K33" s="10">
        <f>I33/F33*100</f>
        <v>100</v>
      </c>
      <c r="L33" s="10">
        <v>0</v>
      </c>
      <c r="M33" s="10">
        <v>0</v>
      </c>
      <c r="N33" s="10" t="s">
        <v>81</v>
      </c>
      <c r="O33" s="10">
        <v>0</v>
      </c>
      <c r="P33" s="10">
        <v>0</v>
      </c>
      <c r="Q33" s="10">
        <v>0</v>
      </c>
      <c r="R33" s="27">
        <v>0</v>
      </c>
      <c r="S33" s="10">
        <v>0</v>
      </c>
      <c r="T33" s="10">
        <v>0</v>
      </c>
      <c r="U33" s="10">
        <v>10000</v>
      </c>
      <c r="V33" s="10" t="s">
        <v>81</v>
      </c>
      <c r="W33" s="10">
        <v>4000</v>
      </c>
      <c r="X33" s="10">
        <v>0</v>
      </c>
      <c r="Y33" s="10">
        <v>4000</v>
      </c>
      <c r="Z33" s="10">
        <v>0</v>
      </c>
      <c r="AA33" s="10">
        <v>0</v>
      </c>
      <c r="AB33" s="10">
        <v>0</v>
      </c>
      <c r="AC33" s="10">
        <v>0</v>
      </c>
      <c r="AD33" s="10">
        <v>0</v>
      </c>
      <c r="AE33" s="10">
        <v>0</v>
      </c>
      <c r="AF33" s="1" t="s">
        <v>0</v>
      </c>
      <c r="AG33" s="7" t="s">
        <v>196</v>
      </c>
      <c r="AH33" s="7" t="s">
        <v>196</v>
      </c>
      <c r="AI33" s="1" t="s">
        <v>0</v>
      </c>
      <c r="AJ33" s="8" t="s">
        <v>197</v>
      </c>
    </row>
    <row r="34" spans="1:36" ht="60.75" customHeight="1">
      <c r="A34" s="23" t="s">
        <v>198</v>
      </c>
      <c r="B34" s="31" t="s">
        <v>199</v>
      </c>
      <c r="C34" s="8" t="s">
        <v>220</v>
      </c>
      <c r="D34" s="30">
        <v>0</v>
      </c>
      <c r="E34" s="30">
        <v>4000</v>
      </c>
      <c r="F34" s="30">
        <v>4000</v>
      </c>
      <c r="G34" s="30">
        <v>0</v>
      </c>
      <c r="H34" s="30">
        <v>3999.9</v>
      </c>
      <c r="I34" s="30">
        <v>3999.9</v>
      </c>
      <c r="J34" s="30">
        <f>F34-I34</f>
        <v>9.9999999999909051E-2</v>
      </c>
      <c r="K34" s="30">
        <f>I34/F34*100</f>
        <v>99.997500000000002</v>
      </c>
      <c r="L34" s="30">
        <v>0</v>
      </c>
      <c r="M34" s="30">
        <v>0</v>
      </c>
      <c r="N34" s="30" t="s">
        <v>81</v>
      </c>
      <c r="O34" s="30">
        <v>0</v>
      </c>
      <c r="P34" s="30">
        <v>0</v>
      </c>
      <c r="Q34" s="30">
        <v>0</v>
      </c>
      <c r="R34" s="27">
        <v>0</v>
      </c>
      <c r="S34" s="30">
        <v>0</v>
      </c>
      <c r="T34" s="30">
        <v>0</v>
      </c>
      <c r="U34" s="30">
        <v>0</v>
      </c>
      <c r="V34" s="30" t="s">
        <v>81</v>
      </c>
      <c r="W34" s="30">
        <v>4000</v>
      </c>
      <c r="X34" s="30">
        <v>0</v>
      </c>
      <c r="Y34" s="30">
        <v>3999.9</v>
      </c>
      <c r="Z34" s="30">
        <v>0</v>
      </c>
      <c r="AA34" s="30">
        <v>0</v>
      </c>
      <c r="AB34" s="30">
        <v>0</v>
      </c>
      <c r="AC34" s="30">
        <v>0</v>
      </c>
      <c r="AD34" s="30">
        <v>0</v>
      </c>
      <c r="AE34" s="30">
        <v>0</v>
      </c>
      <c r="AF34" s="1" t="s">
        <v>0</v>
      </c>
      <c r="AG34" s="7" t="s">
        <v>200</v>
      </c>
      <c r="AH34" s="7" t="s">
        <v>200</v>
      </c>
      <c r="AI34" s="1" t="s">
        <v>0</v>
      </c>
      <c r="AJ34" s="8" t="s">
        <v>201</v>
      </c>
    </row>
    <row r="35" spans="1:36" ht="323.25" customHeight="1">
      <c r="A35" s="1" t="s">
        <v>102</v>
      </c>
      <c r="B35" s="31" t="s">
        <v>213</v>
      </c>
      <c r="C35" s="1" t="s">
        <v>85</v>
      </c>
      <c r="D35" s="25">
        <f t="shared" ref="D35:J35" si="6">D36</f>
        <v>6136.2</v>
      </c>
      <c r="E35" s="25">
        <f t="shared" si="6"/>
        <v>9641.7000000000007</v>
      </c>
      <c r="F35" s="25">
        <f t="shared" si="6"/>
        <v>9641.7000000000007</v>
      </c>
      <c r="G35" s="25">
        <f t="shared" si="6"/>
        <v>0</v>
      </c>
      <c r="H35" s="25">
        <f t="shared" si="6"/>
        <v>9641.6</v>
      </c>
      <c r="I35" s="25">
        <f t="shared" si="6"/>
        <v>9641.6</v>
      </c>
      <c r="J35" s="25">
        <f t="shared" si="6"/>
        <v>0.1000000000003638</v>
      </c>
      <c r="K35" s="25">
        <f>I35/F35*100</f>
        <v>99.998962838503587</v>
      </c>
      <c r="L35" s="25">
        <f>L36</f>
        <v>6136.2</v>
      </c>
      <c r="M35" s="25">
        <f>M36</f>
        <v>6136.2</v>
      </c>
      <c r="N35" s="24" t="s">
        <v>212</v>
      </c>
      <c r="O35" s="25">
        <f>O36</f>
        <v>6136.2</v>
      </c>
      <c r="P35" s="25">
        <v>0</v>
      </c>
      <c r="Q35" s="25">
        <v>0</v>
      </c>
      <c r="R35" s="36">
        <v>6128.1</v>
      </c>
      <c r="S35" s="25">
        <v>6128.1</v>
      </c>
      <c r="T35" s="25">
        <v>0</v>
      </c>
      <c r="U35" s="25">
        <v>0</v>
      </c>
      <c r="V35" s="24">
        <v>828100000</v>
      </c>
      <c r="W35" s="25">
        <f>W36</f>
        <v>3505.5</v>
      </c>
      <c r="X35" s="25">
        <v>0</v>
      </c>
      <c r="Y35" s="25">
        <f>Y36</f>
        <v>3505.4</v>
      </c>
      <c r="Z35" s="25">
        <v>0</v>
      </c>
      <c r="AA35" s="25">
        <v>0</v>
      </c>
      <c r="AB35" s="25">
        <v>0</v>
      </c>
      <c r="AC35" s="25">
        <v>0</v>
      </c>
      <c r="AD35" s="25">
        <v>0</v>
      </c>
      <c r="AE35" s="25">
        <v>0</v>
      </c>
      <c r="AF35" s="1" t="s">
        <v>0</v>
      </c>
      <c r="AG35" s="7" t="s">
        <v>214</v>
      </c>
      <c r="AH35" s="7" t="s">
        <v>215</v>
      </c>
      <c r="AI35" s="1" t="s">
        <v>0</v>
      </c>
      <c r="AJ35" s="1" t="s">
        <v>0</v>
      </c>
    </row>
    <row r="36" spans="1:36" ht="81" customHeight="1">
      <c r="A36" s="39" t="s">
        <v>103</v>
      </c>
      <c r="B36" s="51" t="s">
        <v>221</v>
      </c>
      <c r="C36" s="48" t="s">
        <v>89</v>
      </c>
      <c r="D36" s="37">
        <v>6136.2</v>
      </c>
      <c r="E36" s="37">
        <v>9641.7000000000007</v>
      </c>
      <c r="F36" s="37">
        <v>9641.7000000000007</v>
      </c>
      <c r="G36" s="37">
        <v>0</v>
      </c>
      <c r="H36" s="37">
        <v>9641.6</v>
      </c>
      <c r="I36" s="37">
        <v>9641.6</v>
      </c>
      <c r="J36" s="37">
        <f>F36-I36</f>
        <v>0.1000000000003638</v>
      </c>
      <c r="K36" s="37">
        <f>I36/F36*100</f>
        <v>99.998962838503587</v>
      </c>
      <c r="L36" s="37">
        <v>6136.2</v>
      </c>
      <c r="M36" s="37">
        <v>6136.2</v>
      </c>
      <c r="N36" s="37" t="s">
        <v>81</v>
      </c>
      <c r="O36" s="37">
        <v>6136.2</v>
      </c>
      <c r="P36" s="37">
        <v>0</v>
      </c>
      <c r="Q36" s="37">
        <v>0</v>
      </c>
      <c r="R36" s="55">
        <v>6136.2</v>
      </c>
      <c r="S36" s="37">
        <v>6136.2</v>
      </c>
      <c r="T36" s="37">
        <v>0</v>
      </c>
      <c r="U36" s="37">
        <v>0</v>
      </c>
      <c r="V36" s="37" t="s">
        <v>81</v>
      </c>
      <c r="W36" s="37">
        <v>3505.5</v>
      </c>
      <c r="X36" s="37">
        <v>0</v>
      </c>
      <c r="Y36" s="37">
        <v>3505.4</v>
      </c>
      <c r="Z36" s="37">
        <v>0</v>
      </c>
      <c r="AA36" s="37">
        <v>0</v>
      </c>
      <c r="AB36" s="37">
        <v>0</v>
      </c>
      <c r="AC36" s="37">
        <v>0</v>
      </c>
      <c r="AD36" s="37">
        <v>0</v>
      </c>
      <c r="AE36" s="37">
        <v>0</v>
      </c>
      <c r="AF36" s="39" t="s">
        <v>0</v>
      </c>
      <c r="AG36" s="35" t="s">
        <v>204</v>
      </c>
      <c r="AH36" s="34" t="s">
        <v>205</v>
      </c>
      <c r="AI36" s="39" t="s">
        <v>0</v>
      </c>
      <c r="AJ36" s="41" t="s">
        <v>211</v>
      </c>
    </row>
    <row r="37" spans="1:36" ht="70.5" customHeight="1">
      <c r="A37" s="54"/>
      <c r="B37" s="52"/>
      <c r="C37" s="49"/>
      <c r="D37" s="47"/>
      <c r="E37" s="47"/>
      <c r="F37" s="47"/>
      <c r="G37" s="47"/>
      <c r="H37" s="47"/>
      <c r="I37" s="47"/>
      <c r="J37" s="47"/>
      <c r="K37" s="47"/>
      <c r="L37" s="47"/>
      <c r="M37" s="47"/>
      <c r="N37" s="47"/>
      <c r="O37" s="47"/>
      <c r="P37" s="47"/>
      <c r="Q37" s="47"/>
      <c r="R37" s="49"/>
      <c r="S37" s="47"/>
      <c r="T37" s="47"/>
      <c r="U37" s="47"/>
      <c r="V37" s="47"/>
      <c r="W37" s="47"/>
      <c r="X37" s="47"/>
      <c r="Y37" s="47"/>
      <c r="Z37" s="47"/>
      <c r="AA37" s="47"/>
      <c r="AB37" s="47"/>
      <c r="AC37" s="47"/>
      <c r="AD37" s="47"/>
      <c r="AE37" s="47"/>
      <c r="AF37" s="54"/>
      <c r="AG37" s="7" t="s">
        <v>206</v>
      </c>
      <c r="AH37" s="7" t="s">
        <v>207</v>
      </c>
      <c r="AI37" s="54"/>
      <c r="AJ37" s="49"/>
    </row>
    <row r="38" spans="1:36" ht="69" customHeight="1">
      <c r="A38" s="54"/>
      <c r="B38" s="52"/>
      <c r="C38" s="49"/>
      <c r="D38" s="47"/>
      <c r="E38" s="47"/>
      <c r="F38" s="47"/>
      <c r="G38" s="47"/>
      <c r="H38" s="47"/>
      <c r="I38" s="47"/>
      <c r="J38" s="47"/>
      <c r="K38" s="47"/>
      <c r="L38" s="47"/>
      <c r="M38" s="47"/>
      <c r="N38" s="47"/>
      <c r="O38" s="47"/>
      <c r="P38" s="47"/>
      <c r="Q38" s="47"/>
      <c r="R38" s="49"/>
      <c r="S38" s="47"/>
      <c r="T38" s="47"/>
      <c r="U38" s="47"/>
      <c r="V38" s="47"/>
      <c r="W38" s="47"/>
      <c r="X38" s="47"/>
      <c r="Y38" s="47"/>
      <c r="Z38" s="47"/>
      <c r="AA38" s="47"/>
      <c r="AB38" s="47"/>
      <c r="AC38" s="47"/>
      <c r="AD38" s="47"/>
      <c r="AE38" s="47"/>
      <c r="AF38" s="54"/>
      <c r="AG38" s="7" t="s">
        <v>208</v>
      </c>
      <c r="AH38" s="7" t="s">
        <v>208</v>
      </c>
      <c r="AI38" s="54"/>
      <c r="AJ38" s="49"/>
    </row>
    <row r="39" spans="1:36" ht="111.75" customHeight="1">
      <c r="A39" s="54"/>
      <c r="B39" s="53"/>
      <c r="C39" s="50"/>
      <c r="D39" s="47"/>
      <c r="E39" s="47"/>
      <c r="F39" s="47"/>
      <c r="G39" s="47"/>
      <c r="H39" s="47"/>
      <c r="I39" s="47"/>
      <c r="J39" s="47"/>
      <c r="K39" s="47"/>
      <c r="L39" s="47"/>
      <c r="M39" s="47"/>
      <c r="N39" s="47"/>
      <c r="O39" s="47"/>
      <c r="P39" s="47"/>
      <c r="Q39" s="47"/>
      <c r="R39" s="49"/>
      <c r="S39" s="47"/>
      <c r="T39" s="47"/>
      <c r="U39" s="47"/>
      <c r="V39" s="47"/>
      <c r="W39" s="47"/>
      <c r="X39" s="47"/>
      <c r="Y39" s="47"/>
      <c r="Z39" s="47"/>
      <c r="AA39" s="47"/>
      <c r="AB39" s="47"/>
      <c r="AC39" s="47"/>
      <c r="AD39" s="47"/>
      <c r="AE39" s="47"/>
      <c r="AF39" s="54"/>
      <c r="AG39" s="7" t="s">
        <v>209</v>
      </c>
      <c r="AH39" s="7" t="s">
        <v>210</v>
      </c>
      <c r="AI39" s="40"/>
      <c r="AJ39" s="50"/>
    </row>
    <row r="40" spans="1:36" ht="51" customHeight="1">
      <c r="A40" s="1" t="s">
        <v>46</v>
      </c>
      <c r="B40" s="31" t="s">
        <v>104</v>
      </c>
      <c r="C40" s="1" t="s">
        <v>105</v>
      </c>
      <c r="D40" s="25">
        <f t="shared" ref="D40:K40" si="7">D41</f>
        <v>18050</v>
      </c>
      <c r="E40" s="25">
        <f t="shared" si="7"/>
        <v>18050</v>
      </c>
      <c r="F40" s="25">
        <f t="shared" si="7"/>
        <v>18000</v>
      </c>
      <c r="G40" s="25">
        <f t="shared" si="7"/>
        <v>0</v>
      </c>
      <c r="H40" s="25">
        <f t="shared" si="7"/>
        <v>18050</v>
      </c>
      <c r="I40" s="25">
        <f t="shared" si="7"/>
        <v>18000</v>
      </c>
      <c r="J40" s="25">
        <f t="shared" si="7"/>
        <v>0</v>
      </c>
      <c r="K40" s="25">
        <f t="shared" si="7"/>
        <v>100</v>
      </c>
      <c r="L40" s="25">
        <v>0</v>
      </c>
      <c r="M40" s="25">
        <v>0</v>
      </c>
      <c r="N40" s="25"/>
      <c r="O40" s="25">
        <v>0</v>
      </c>
      <c r="P40" s="25">
        <v>0</v>
      </c>
      <c r="Q40" s="25">
        <v>0</v>
      </c>
      <c r="R40" s="82">
        <v>0</v>
      </c>
      <c r="S40" s="25">
        <v>0</v>
      </c>
      <c r="T40" s="25">
        <v>0</v>
      </c>
      <c r="U40" s="25">
        <f>U41</f>
        <v>18000</v>
      </c>
      <c r="V40" s="24">
        <v>830000000</v>
      </c>
      <c r="W40" s="25">
        <f>W41</f>
        <v>18000</v>
      </c>
      <c r="X40" s="25">
        <v>0</v>
      </c>
      <c r="Y40" s="25">
        <f>Y41</f>
        <v>18000</v>
      </c>
      <c r="Z40" s="25">
        <v>0</v>
      </c>
      <c r="AA40" s="25">
        <v>0</v>
      </c>
      <c r="AB40" s="25">
        <f>AB41</f>
        <v>50</v>
      </c>
      <c r="AC40" s="25">
        <f>AC41</f>
        <v>50</v>
      </c>
      <c r="AD40" s="25">
        <v>0</v>
      </c>
      <c r="AE40" s="25">
        <v>0</v>
      </c>
      <c r="AF40" s="1" t="s">
        <v>81</v>
      </c>
      <c r="AG40" s="2" t="s">
        <v>81</v>
      </c>
      <c r="AH40" s="2" t="s">
        <v>81</v>
      </c>
      <c r="AI40" s="1" t="s">
        <v>81</v>
      </c>
      <c r="AJ40" s="1" t="s">
        <v>81</v>
      </c>
    </row>
    <row r="41" spans="1:36" ht="135.75" customHeight="1">
      <c r="A41" s="1" t="s">
        <v>107</v>
      </c>
      <c r="B41" s="31" t="s">
        <v>108</v>
      </c>
      <c r="C41" s="1" t="s">
        <v>106</v>
      </c>
      <c r="D41" s="10">
        <f t="shared" ref="D41:I41" si="8">D42</f>
        <v>18050</v>
      </c>
      <c r="E41" s="10">
        <f t="shared" si="8"/>
        <v>18050</v>
      </c>
      <c r="F41" s="10">
        <f t="shared" si="8"/>
        <v>18000</v>
      </c>
      <c r="G41" s="10">
        <f t="shared" si="8"/>
        <v>0</v>
      </c>
      <c r="H41" s="10">
        <f t="shared" si="8"/>
        <v>18050</v>
      </c>
      <c r="I41" s="10">
        <f t="shared" si="8"/>
        <v>18000</v>
      </c>
      <c r="J41" s="10">
        <f>F41-I41</f>
        <v>0</v>
      </c>
      <c r="K41" s="10">
        <f t="shared" ref="K41:K46" si="9">I41/F41*100</f>
        <v>100</v>
      </c>
      <c r="L41" s="10">
        <v>0</v>
      </c>
      <c r="M41" s="10">
        <v>0</v>
      </c>
      <c r="N41" s="10"/>
      <c r="O41" s="10">
        <v>0</v>
      </c>
      <c r="P41" s="10">
        <v>0</v>
      </c>
      <c r="Q41" s="10">
        <v>0</v>
      </c>
      <c r="R41" s="27">
        <v>0</v>
      </c>
      <c r="S41" s="10">
        <v>0</v>
      </c>
      <c r="T41" s="10">
        <v>0</v>
      </c>
      <c r="U41" s="10">
        <f>U42</f>
        <v>18000</v>
      </c>
      <c r="V41" s="32">
        <v>838200000</v>
      </c>
      <c r="W41" s="10">
        <f>W42</f>
        <v>18000</v>
      </c>
      <c r="X41" s="10">
        <f>X42</f>
        <v>0</v>
      </c>
      <c r="Y41" s="10">
        <f>Y42</f>
        <v>18000</v>
      </c>
      <c r="Z41" s="10">
        <f>Z42</f>
        <v>0</v>
      </c>
      <c r="AA41" s="10">
        <f>AA42</f>
        <v>0</v>
      </c>
      <c r="AB41" s="10">
        <f>AB42</f>
        <v>50</v>
      </c>
      <c r="AC41" s="10">
        <f>AC42</f>
        <v>50</v>
      </c>
      <c r="AD41" s="10">
        <f>AD42</f>
        <v>0</v>
      </c>
      <c r="AE41" s="10">
        <f>AE42</f>
        <v>0</v>
      </c>
      <c r="AF41" s="1" t="s">
        <v>0</v>
      </c>
      <c r="AG41" s="7" t="s">
        <v>109</v>
      </c>
      <c r="AH41" s="7" t="s">
        <v>219</v>
      </c>
      <c r="AI41" s="1" t="s">
        <v>0</v>
      </c>
      <c r="AJ41" s="1" t="s">
        <v>0</v>
      </c>
    </row>
    <row r="42" spans="1:36" ht="105" customHeight="1">
      <c r="A42" s="1" t="s">
        <v>110</v>
      </c>
      <c r="B42" s="31" t="s">
        <v>216</v>
      </c>
      <c r="C42" s="1" t="s">
        <v>111</v>
      </c>
      <c r="D42" s="10">
        <v>18050</v>
      </c>
      <c r="E42" s="10">
        <v>18050</v>
      </c>
      <c r="F42" s="10">
        <v>18000</v>
      </c>
      <c r="G42" s="10">
        <v>0</v>
      </c>
      <c r="H42" s="10">
        <v>18050</v>
      </c>
      <c r="I42" s="10">
        <v>18000</v>
      </c>
      <c r="J42" s="10">
        <f>F42-I42</f>
        <v>0</v>
      </c>
      <c r="K42" s="10">
        <f t="shared" si="9"/>
        <v>100</v>
      </c>
      <c r="L42" s="10">
        <v>0</v>
      </c>
      <c r="M42" s="10">
        <v>0</v>
      </c>
      <c r="N42" s="10" t="s">
        <v>81</v>
      </c>
      <c r="O42" s="10">
        <v>0</v>
      </c>
      <c r="P42" s="10">
        <v>0</v>
      </c>
      <c r="Q42" s="10">
        <v>0</v>
      </c>
      <c r="R42" s="27">
        <v>0</v>
      </c>
      <c r="S42" s="10">
        <v>0</v>
      </c>
      <c r="T42" s="10">
        <v>0</v>
      </c>
      <c r="U42" s="10">
        <v>18000</v>
      </c>
      <c r="V42" s="10" t="s">
        <v>81</v>
      </c>
      <c r="W42" s="10">
        <v>18000</v>
      </c>
      <c r="X42" s="10">
        <v>0</v>
      </c>
      <c r="Y42" s="10">
        <v>18000</v>
      </c>
      <c r="Z42" s="10">
        <v>0</v>
      </c>
      <c r="AA42" s="10">
        <v>0</v>
      </c>
      <c r="AB42" s="10">
        <v>50</v>
      </c>
      <c r="AC42" s="10">
        <v>50</v>
      </c>
      <c r="AD42" s="10">
        <v>0</v>
      </c>
      <c r="AE42" s="10">
        <v>0</v>
      </c>
      <c r="AF42" s="1" t="s">
        <v>0</v>
      </c>
      <c r="AG42" s="7" t="s">
        <v>217</v>
      </c>
      <c r="AH42" s="2" t="s">
        <v>112</v>
      </c>
      <c r="AI42" s="1" t="s">
        <v>0</v>
      </c>
      <c r="AJ42" s="8" t="s">
        <v>218</v>
      </c>
    </row>
    <row r="43" spans="1:36" ht="85.5" customHeight="1">
      <c r="A43" s="1" t="s">
        <v>47</v>
      </c>
      <c r="B43" s="31" t="s">
        <v>113</v>
      </c>
      <c r="C43" s="1" t="s">
        <v>4</v>
      </c>
      <c r="D43" s="25">
        <v>30718.6</v>
      </c>
      <c r="E43" s="25">
        <v>30718.6</v>
      </c>
      <c r="F43" s="25">
        <v>30718.6</v>
      </c>
      <c r="G43" s="25">
        <v>0</v>
      </c>
      <c r="H43" s="25">
        <v>30718.6</v>
      </c>
      <c r="I43" s="25">
        <v>30701.57</v>
      </c>
      <c r="J43" s="25">
        <f>F43-I43</f>
        <v>17.029999999998836</v>
      </c>
      <c r="K43" s="83">
        <f t="shared" si="9"/>
        <v>99.944561275578963</v>
      </c>
      <c r="L43" s="25">
        <v>0</v>
      </c>
      <c r="M43" s="25">
        <v>0</v>
      </c>
      <c r="N43" s="25"/>
      <c r="O43" s="25">
        <v>0</v>
      </c>
      <c r="P43" s="25">
        <v>0</v>
      </c>
      <c r="Q43" s="25">
        <v>0</v>
      </c>
      <c r="R43" s="82" t="s">
        <v>87</v>
      </c>
      <c r="S43" s="25">
        <v>0</v>
      </c>
      <c r="T43" s="25">
        <v>0</v>
      </c>
      <c r="U43" s="25">
        <v>30718.6</v>
      </c>
      <c r="V43" s="24">
        <v>846200000</v>
      </c>
      <c r="W43" s="25">
        <v>30718.6</v>
      </c>
      <c r="X43" s="25">
        <v>0</v>
      </c>
      <c r="Y43" s="25">
        <v>30701.57</v>
      </c>
      <c r="Z43" s="25">
        <v>0</v>
      </c>
      <c r="AA43" s="25">
        <v>0</v>
      </c>
      <c r="AB43" s="25">
        <v>0</v>
      </c>
      <c r="AC43" s="25">
        <v>0</v>
      </c>
      <c r="AD43" s="25">
        <v>0</v>
      </c>
      <c r="AE43" s="25">
        <v>0</v>
      </c>
      <c r="AF43" s="1" t="s">
        <v>81</v>
      </c>
      <c r="AG43" s="2" t="s">
        <v>81</v>
      </c>
      <c r="AH43" s="2" t="s">
        <v>81</v>
      </c>
      <c r="AI43" s="1" t="s">
        <v>81</v>
      </c>
      <c r="AJ43" s="1" t="s">
        <v>81</v>
      </c>
    </row>
    <row r="44" spans="1:36" ht="173.85" customHeight="1">
      <c r="A44" s="1" t="s">
        <v>114</v>
      </c>
      <c r="B44" s="31" t="s">
        <v>115</v>
      </c>
      <c r="C44" s="1" t="s">
        <v>85</v>
      </c>
      <c r="D44" s="10">
        <v>30718.6</v>
      </c>
      <c r="E44" s="10">
        <v>30718.6</v>
      </c>
      <c r="F44" s="10">
        <v>30718.6</v>
      </c>
      <c r="G44" s="10">
        <v>0</v>
      </c>
      <c r="H44" s="10">
        <v>30718.6</v>
      </c>
      <c r="I44" s="10">
        <v>30701.57</v>
      </c>
      <c r="J44" s="12" t="s">
        <v>222</v>
      </c>
      <c r="K44" s="33">
        <f t="shared" si="9"/>
        <v>99.944561275578963</v>
      </c>
      <c r="L44" s="10">
        <v>0</v>
      </c>
      <c r="M44" s="10">
        <v>0</v>
      </c>
      <c r="N44" s="10"/>
      <c r="O44" s="10">
        <v>0</v>
      </c>
      <c r="P44" s="10">
        <v>0</v>
      </c>
      <c r="Q44" s="10">
        <v>0</v>
      </c>
      <c r="R44" s="11" t="s">
        <v>87</v>
      </c>
      <c r="S44" s="10">
        <v>0</v>
      </c>
      <c r="T44" s="10">
        <v>0</v>
      </c>
      <c r="U44" s="10">
        <v>30718.6</v>
      </c>
      <c r="V44" s="23">
        <v>846200000</v>
      </c>
      <c r="W44" s="10">
        <v>30718.6</v>
      </c>
      <c r="X44" s="10">
        <v>0</v>
      </c>
      <c r="Y44" s="10">
        <v>30701.57</v>
      </c>
      <c r="Z44" s="10">
        <v>0</v>
      </c>
      <c r="AA44" s="10">
        <v>0</v>
      </c>
      <c r="AB44" s="10">
        <v>0</v>
      </c>
      <c r="AC44" s="10">
        <v>0</v>
      </c>
      <c r="AD44" s="10">
        <v>0</v>
      </c>
      <c r="AE44" s="10">
        <v>0</v>
      </c>
      <c r="AF44" s="1" t="s">
        <v>0</v>
      </c>
      <c r="AG44" s="7" t="s">
        <v>121</v>
      </c>
      <c r="AH44" s="7" t="s">
        <v>121</v>
      </c>
      <c r="AI44" s="1" t="s">
        <v>0</v>
      </c>
      <c r="AJ44" s="1" t="s">
        <v>0</v>
      </c>
    </row>
    <row r="45" spans="1:36" ht="246.75" customHeight="1">
      <c r="A45" s="1" t="s">
        <v>116</v>
      </c>
      <c r="B45" s="31" t="s">
        <v>117</v>
      </c>
      <c r="C45" s="1" t="s">
        <v>89</v>
      </c>
      <c r="D45" s="10">
        <v>5000</v>
      </c>
      <c r="E45" s="10">
        <v>5000</v>
      </c>
      <c r="F45" s="10">
        <v>5000</v>
      </c>
      <c r="G45" s="10">
        <v>0</v>
      </c>
      <c r="H45" s="10">
        <v>5000</v>
      </c>
      <c r="I45" s="30">
        <v>4987</v>
      </c>
      <c r="J45" s="12" t="s">
        <v>222</v>
      </c>
      <c r="K45" s="33">
        <f t="shared" si="9"/>
        <v>99.74</v>
      </c>
      <c r="L45" s="10">
        <v>0</v>
      </c>
      <c r="M45" s="10">
        <v>0</v>
      </c>
      <c r="N45" s="10" t="s">
        <v>81</v>
      </c>
      <c r="O45" s="10">
        <v>0</v>
      </c>
      <c r="P45" s="10">
        <v>0</v>
      </c>
      <c r="Q45" s="10">
        <v>0</v>
      </c>
      <c r="R45" s="27">
        <v>0</v>
      </c>
      <c r="S45" s="10">
        <v>0</v>
      </c>
      <c r="T45" s="10">
        <v>0</v>
      </c>
      <c r="U45" s="10">
        <v>5000</v>
      </c>
      <c r="V45" s="23">
        <v>846200000</v>
      </c>
      <c r="W45" s="10">
        <v>5000</v>
      </c>
      <c r="X45" s="10">
        <v>0</v>
      </c>
      <c r="Y45" s="10">
        <v>4983</v>
      </c>
      <c r="Z45" s="10">
        <v>0</v>
      </c>
      <c r="AA45" s="10">
        <v>0</v>
      </c>
      <c r="AB45" s="10">
        <v>0</v>
      </c>
      <c r="AC45" s="10">
        <v>0</v>
      </c>
      <c r="AD45" s="10">
        <v>0</v>
      </c>
      <c r="AE45" s="10">
        <v>0</v>
      </c>
      <c r="AF45" s="1" t="s">
        <v>0</v>
      </c>
      <c r="AG45" s="7" t="s">
        <v>223</v>
      </c>
      <c r="AH45" s="7" t="s">
        <v>224</v>
      </c>
      <c r="AI45" s="8"/>
      <c r="AJ45" s="14" t="s">
        <v>225</v>
      </c>
    </row>
    <row r="46" spans="1:36" ht="220.5" customHeight="1">
      <c r="A46" s="1" t="s">
        <v>118</v>
      </c>
      <c r="B46" s="31" t="s">
        <v>120</v>
      </c>
      <c r="C46" s="8" t="s">
        <v>122</v>
      </c>
      <c r="D46" s="10">
        <v>25718.6</v>
      </c>
      <c r="E46" s="10">
        <v>25718.6</v>
      </c>
      <c r="F46" s="10">
        <v>25718.6</v>
      </c>
      <c r="G46" s="10">
        <v>0</v>
      </c>
      <c r="H46" s="10">
        <v>25718.6</v>
      </c>
      <c r="I46" s="10">
        <v>25718.6</v>
      </c>
      <c r="J46" s="10">
        <v>0</v>
      </c>
      <c r="K46" s="10">
        <f t="shared" si="9"/>
        <v>100</v>
      </c>
      <c r="L46" s="10" t="s">
        <v>0</v>
      </c>
      <c r="M46" s="10" t="s">
        <v>0</v>
      </c>
      <c r="N46" s="10" t="s">
        <v>81</v>
      </c>
      <c r="O46" s="10" t="s">
        <v>0</v>
      </c>
      <c r="P46" s="10" t="s">
        <v>0</v>
      </c>
      <c r="Q46" s="10" t="s">
        <v>0</v>
      </c>
      <c r="R46" s="11" t="s">
        <v>87</v>
      </c>
      <c r="S46" s="10" t="s">
        <v>0</v>
      </c>
      <c r="T46" s="10" t="s">
        <v>0</v>
      </c>
      <c r="U46" s="10">
        <v>25718.6</v>
      </c>
      <c r="V46" s="23">
        <v>846200000</v>
      </c>
      <c r="W46" s="10">
        <v>25718.6</v>
      </c>
      <c r="X46" s="10">
        <v>0</v>
      </c>
      <c r="Y46" s="10">
        <v>25718.6</v>
      </c>
      <c r="Z46" s="10">
        <v>0</v>
      </c>
      <c r="AA46" s="10">
        <v>0</v>
      </c>
      <c r="AB46" s="10">
        <v>0</v>
      </c>
      <c r="AC46" s="10">
        <v>0</v>
      </c>
      <c r="AD46" s="10">
        <v>0</v>
      </c>
      <c r="AE46" s="10">
        <v>0</v>
      </c>
      <c r="AF46" s="1" t="s">
        <v>0</v>
      </c>
      <c r="AG46" s="7" t="s">
        <v>137</v>
      </c>
      <c r="AH46" s="7" t="s">
        <v>137</v>
      </c>
      <c r="AI46" s="1" t="s">
        <v>0</v>
      </c>
      <c r="AJ46" s="14" t="s">
        <v>229</v>
      </c>
    </row>
    <row r="47" spans="1:36" ht="195.75" customHeight="1">
      <c r="A47" s="8" t="s">
        <v>124</v>
      </c>
      <c r="B47" s="31" t="s">
        <v>123</v>
      </c>
      <c r="C47" s="8" t="s">
        <v>122</v>
      </c>
      <c r="D47" s="10">
        <v>2005</v>
      </c>
      <c r="E47" s="10">
        <v>2005</v>
      </c>
      <c r="F47" s="10">
        <v>2005</v>
      </c>
      <c r="G47" s="10"/>
      <c r="H47" s="10">
        <v>2005</v>
      </c>
      <c r="I47" s="10">
        <v>2005</v>
      </c>
      <c r="J47" s="10"/>
      <c r="K47" s="30">
        <v>100</v>
      </c>
      <c r="L47" s="10">
        <v>0</v>
      </c>
      <c r="M47" s="10">
        <v>0</v>
      </c>
      <c r="N47" s="10"/>
      <c r="O47" s="10">
        <v>0</v>
      </c>
      <c r="P47" s="10">
        <v>0</v>
      </c>
      <c r="Q47" s="10">
        <v>0</v>
      </c>
      <c r="R47" s="11">
        <v>0</v>
      </c>
      <c r="S47" s="10">
        <v>0</v>
      </c>
      <c r="T47" s="10">
        <v>0</v>
      </c>
      <c r="U47" s="10">
        <v>2005</v>
      </c>
      <c r="V47" s="23">
        <v>846200000</v>
      </c>
      <c r="W47" s="10">
        <v>2005</v>
      </c>
      <c r="X47" s="10">
        <v>0</v>
      </c>
      <c r="Y47" s="10">
        <v>2005</v>
      </c>
      <c r="Z47" s="10">
        <v>0</v>
      </c>
      <c r="AA47" s="10">
        <v>0</v>
      </c>
      <c r="AB47" s="10">
        <v>0</v>
      </c>
      <c r="AC47" s="10">
        <v>0</v>
      </c>
      <c r="AD47" s="10">
        <v>0</v>
      </c>
      <c r="AE47" s="10">
        <v>0</v>
      </c>
      <c r="AF47" s="1"/>
      <c r="AG47" s="7" t="s">
        <v>226</v>
      </c>
      <c r="AH47" s="7" t="s">
        <v>227</v>
      </c>
      <c r="AI47" s="1"/>
      <c r="AJ47" s="14" t="s">
        <v>228</v>
      </c>
    </row>
    <row r="48" spans="1:36" ht="180.75" customHeight="1">
      <c r="A48" s="8" t="s">
        <v>125</v>
      </c>
      <c r="B48" s="31" t="s">
        <v>126</v>
      </c>
      <c r="C48" s="8" t="s">
        <v>122</v>
      </c>
      <c r="D48" s="10">
        <v>1852</v>
      </c>
      <c r="E48" s="10">
        <v>1852</v>
      </c>
      <c r="F48" s="10">
        <v>1852</v>
      </c>
      <c r="G48" s="10"/>
      <c r="H48" s="10">
        <v>1852</v>
      </c>
      <c r="I48" s="10">
        <v>1852</v>
      </c>
      <c r="J48" s="10"/>
      <c r="K48" s="10">
        <f>I48/F48*100</f>
        <v>100</v>
      </c>
      <c r="L48" s="10">
        <v>0</v>
      </c>
      <c r="M48" s="10">
        <v>0</v>
      </c>
      <c r="N48" s="10"/>
      <c r="O48" s="10">
        <v>0</v>
      </c>
      <c r="P48" s="10"/>
      <c r="Q48" s="10">
        <v>0</v>
      </c>
      <c r="R48" s="11">
        <v>0</v>
      </c>
      <c r="S48" s="10">
        <v>0</v>
      </c>
      <c r="T48" s="10">
        <v>0</v>
      </c>
      <c r="U48" s="10">
        <v>1852</v>
      </c>
      <c r="V48" s="13">
        <v>846200000</v>
      </c>
      <c r="W48" s="10">
        <v>1852</v>
      </c>
      <c r="X48" s="10">
        <v>0</v>
      </c>
      <c r="Y48" s="10">
        <v>1852</v>
      </c>
      <c r="Z48" s="10">
        <v>0</v>
      </c>
      <c r="AA48" s="10">
        <v>0</v>
      </c>
      <c r="AB48" s="10">
        <v>0</v>
      </c>
      <c r="AC48" s="10">
        <v>0</v>
      </c>
      <c r="AD48" s="10">
        <v>0</v>
      </c>
      <c r="AE48" s="10">
        <v>0</v>
      </c>
      <c r="AF48" s="1"/>
      <c r="AG48" s="7" t="s">
        <v>230</v>
      </c>
      <c r="AH48" s="7" t="s">
        <v>230</v>
      </c>
      <c r="AI48" s="1"/>
      <c r="AJ48" s="14" t="s">
        <v>127</v>
      </c>
    </row>
    <row r="49" spans="1:36" ht="220.5" customHeight="1">
      <c r="A49" s="8" t="s">
        <v>128</v>
      </c>
      <c r="B49" s="31" t="s">
        <v>129</v>
      </c>
      <c r="C49" s="8" t="s">
        <v>122</v>
      </c>
      <c r="D49" s="10">
        <v>13370.6</v>
      </c>
      <c r="E49" s="10">
        <v>13370.6</v>
      </c>
      <c r="F49" s="10">
        <v>13370.6</v>
      </c>
      <c r="G49" s="10">
        <v>0</v>
      </c>
      <c r="H49" s="10">
        <v>13370.6</v>
      </c>
      <c r="I49" s="10">
        <v>13370.6</v>
      </c>
      <c r="J49" s="10">
        <v>0</v>
      </c>
      <c r="K49" s="10">
        <f>I49/F49*100</f>
        <v>100</v>
      </c>
      <c r="L49" s="10">
        <v>0</v>
      </c>
      <c r="M49" s="10">
        <v>0</v>
      </c>
      <c r="N49" s="10"/>
      <c r="O49" s="10">
        <v>0</v>
      </c>
      <c r="P49" s="10">
        <v>0</v>
      </c>
      <c r="Q49" s="10">
        <v>0</v>
      </c>
      <c r="R49" s="11">
        <v>0</v>
      </c>
      <c r="S49" s="10">
        <v>0</v>
      </c>
      <c r="T49" s="10">
        <v>0</v>
      </c>
      <c r="U49" s="10">
        <v>13370.6</v>
      </c>
      <c r="V49" s="23">
        <v>846200000</v>
      </c>
      <c r="W49" s="10">
        <v>13370.6</v>
      </c>
      <c r="X49" s="10">
        <v>0</v>
      </c>
      <c r="Y49" s="10">
        <v>13370.6</v>
      </c>
      <c r="Z49" s="10">
        <v>0</v>
      </c>
      <c r="AA49" s="10">
        <v>0</v>
      </c>
      <c r="AB49" s="10">
        <v>0</v>
      </c>
      <c r="AC49" s="10">
        <v>0</v>
      </c>
      <c r="AD49" s="10">
        <v>0</v>
      </c>
      <c r="AE49" s="10">
        <v>0</v>
      </c>
      <c r="AF49" s="1"/>
      <c r="AG49" s="7" t="s">
        <v>231</v>
      </c>
      <c r="AH49" s="7" t="s">
        <v>232</v>
      </c>
      <c r="AI49" s="1"/>
      <c r="AJ49" s="16" t="s">
        <v>130</v>
      </c>
    </row>
    <row r="50" spans="1:36" ht="197.25" customHeight="1">
      <c r="A50" s="8" t="s">
        <v>131</v>
      </c>
      <c r="B50" s="31" t="s">
        <v>132</v>
      </c>
      <c r="C50" s="8" t="s">
        <v>122</v>
      </c>
      <c r="D50" s="10">
        <v>7801</v>
      </c>
      <c r="E50" s="10">
        <v>7801</v>
      </c>
      <c r="F50" s="10">
        <v>7801</v>
      </c>
      <c r="G50" s="10">
        <v>0</v>
      </c>
      <c r="H50" s="10">
        <v>7801</v>
      </c>
      <c r="I50" s="10">
        <v>7801</v>
      </c>
      <c r="J50" s="10">
        <v>0</v>
      </c>
      <c r="K50" s="10" t="s">
        <v>86</v>
      </c>
      <c r="L50" s="10">
        <v>0</v>
      </c>
      <c r="M50" s="10">
        <v>0</v>
      </c>
      <c r="N50" s="10"/>
      <c r="O50" s="10">
        <v>0</v>
      </c>
      <c r="P50" s="10">
        <v>0</v>
      </c>
      <c r="Q50" s="10">
        <v>0</v>
      </c>
      <c r="R50" s="27">
        <v>0</v>
      </c>
      <c r="S50" s="10">
        <v>0</v>
      </c>
      <c r="T50" s="10">
        <v>0</v>
      </c>
      <c r="U50" s="10">
        <v>7801</v>
      </c>
      <c r="V50" s="23">
        <v>846200000</v>
      </c>
      <c r="W50" s="10">
        <v>7801</v>
      </c>
      <c r="X50" s="10">
        <v>0</v>
      </c>
      <c r="Y50" s="10">
        <v>7801</v>
      </c>
      <c r="Z50" s="10">
        <v>0</v>
      </c>
      <c r="AA50" s="10">
        <v>0</v>
      </c>
      <c r="AB50" s="10">
        <v>0</v>
      </c>
      <c r="AC50" s="10">
        <v>0</v>
      </c>
      <c r="AD50" s="10">
        <v>0</v>
      </c>
      <c r="AE50" s="10">
        <v>0</v>
      </c>
      <c r="AF50" s="1"/>
      <c r="AG50" s="7" t="s">
        <v>233</v>
      </c>
      <c r="AH50" s="7" t="s">
        <v>233</v>
      </c>
      <c r="AI50" s="1"/>
      <c r="AJ50" s="16" t="s">
        <v>133</v>
      </c>
    </row>
    <row r="51" spans="1:36" ht="220.5" customHeight="1">
      <c r="A51" s="8" t="s">
        <v>135</v>
      </c>
      <c r="B51" s="31" t="s">
        <v>134</v>
      </c>
      <c r="C51" s="8" t="s">
        <v>122</v>
      </c>
      <c r="D51" s="10">
        <v>690</v>
      </c>
      <c r="E51" s="10">
        <v>690</v>
      </c>
      <c r="F51" s="10">
        <v>690</v>
      </c>
      <c r="G51" s="10">
        <v>0</v>
      </c>
      <c r="H51" s="10">
        <v>690</v>
      </c>
      <c r="I51" s="10">
        <v>690</v>
      </c>
      <c r="J51" s="10">
        <v>0</v>
      </c>
      <c r="K51" s="10">
        <f>I51/F51*100</f>
        <v>100</v>
      </c>
      <c r="L51" s="10">
        <v>0</v>
      </c>
      <c r="M51" s="10">
        <v>0</v>
      </c>
      <c r="N51" s="10"/>
      <c r="O51" s="10">
        <v>0</v>
      </c>
      <c r="P51" s="10">
        <v>0</v>
      </c>
      <c r="Q51" s="10">
        <v>0</v>
      </c>
      <c r="R51" s="27">
        <v>0</v>
      </c>
      <c r="S51" s="10">
        <v>0</v>
      </c>
      <c r="T51" s="10">
        <v>0</v>
      </c>
      <c r="U51" s="10">
        <v>690</v>
      </c>
      <c r="V51" s="23">
        <v>846200000</v>
      </c>
      <c r="W51" s="10">
        <v>690</v>
      </c>
      <c r="X51" s="10">
        <v>0</v>
      </c>
      <c r="Y51" s="10">
        <v>690</v>
      </c>
      <c r="Z51" s="10">
        <v>0</v>
      </c>
      <c r="AA51" s="10">
        <v>0</v>
      </c>
      <c r="AB51" s="10">
        <v>0</v>
      </c>
      <c r="AC51" s="10">
        <v>0</v>
      </c>
      <c r="AD51" s="10">
        <v>0</v>
      </c>
      <c r="AE51" s="10">
        <v>0</v>
      </c>
      <c r="AF51" s="1"/>
      <c r="AG51" s="7" t="s">
        <v>234</v>
      </c>
      <c r="AH51" s="7" t="s">
        <v>234</v>
      </c>
      <c r="AI51" s="1"/>
      <c r="AJ51" s="14" t="s">
        <v>136</v>
      </c>
    </row>
    <row r="52" spans="1:36" ht="83.25" customHeight="1">
      <c r="A52" s="1" t="s">
        <v>48</v>
      </c>
      <c r="B52" s="31" t="s">
        <v>119</v>
      </c>
      <c r="C52" s="6" t="s">
        <v>4</v>
      </c>
      <c r="D52" s="25">
        <v>20684.2</v>
      </c>
      <c r="E52" s="25">
        <v>20817.2</v>
      </c>
      <c r="F52" s="25">
        <v>20817.2</v>
      </c>
      <c r="G52" s="25">
        <v>0</v>
      </c>
      <c r="H52" s="25">
        <v>20740.8</v>
      </c>
      <c r="I52" s="25">
        <v>20740.8</v>
      </c>
      <c r="J52" s="25">
        <f>F52-I52</f>
        <v>76.400000000001455</v>
      </c>
      <c r="K52" s="25">
        <f>I52/F52*100</f>
        <v>99.632995791941269</v>
      </c>
      <c r="L52" s="25">
        <v>0</v>
      </c>
      <c r="M52" s="25">
        <v>0</v>
      </c>
      <c r="N52" s="25">
        <v>850000000</v>
      </c>
      <c r="O52" s="25">
        <v>0</v>
      </c>
      <c r="P52" s="25">
        <v>0</v>
      </c>
      <c r="Q52" s="25">
        <v>0</v>
      </c>
      <c r="R52" s="28">
        <v>0</v>
      </c>
      <c r="S52" s="25">
        <v>0</v>
      </c>
      <c r="T52" s="25">
        <v>0</v>
      </c>
      <c r="U52" s="25">
        <v>20684.2</v>
      </c>
      <c r="V52" s="24">
        <v>850000000</v>
      </c>
      <c r="W52" s="25">
        <v>20817.2</v>
      </c>
      <c r="X52" s="25">
        <v>0</v>
      </c>
      <c r="Y52" s="25">
        <v>20740.8</v>
      </c>
      <c r="Z52" s="25">
        <v>22.1</v>
      </c>
      <c r="AA52" s="25">
        <v>0</v>
      </c>
      <c r="AB52" s="25">
        <v>0</v>
      </c>
      <c r="AC52" s="25">
        <v>0</v>
      </c>
      <c r="AD52" s="25">
        <v>0</v>
      </c>
      <c r="AE52" s="25">
        <v>0</v>
      </c>
      <c r="AF52" s="1" t="s">
        <v>81</v>
      </c>
      <c r="AG52" s="2" t="s">
        <v>81</v>
      </c>
      <c r="AH52" s="2" t="s">
        <v>81</v>
      </c>
      <c r="AI52" s="1" t="s">
        <v>81</v>
      </c>
      <c r="AJ52" s="15" t="s">
        <v>235</v>
      </c>
    </row>
    <row r="53" spans="1:36" ht="24" customHeight="1">
      <c r="A53" s="3" t="s">
        <v>0</v>
      </c>
      <c r="B53" s="3" t="s">
        <v>0</v>
      </c>
      <c r="C53" s="4" t="s">
        <v>0</v>
      </c>
      <c r="D53" s="5" t="s">
        <v>0</v>
      </c>
      <c r="E53" s="5" t="s">
        <v>0</v>
      </c>
      <c r="F53" s="5" t="s">
        <v>0</v>
      </c>
      <c r="G53" s="5" t="s">
        <v>0</v>
      </c>
      <c r="H53" s="5" t="s">
        <v>0</v>
      </c>
      <c r="I53" s="5" t="s">
        <v>0</v>
      </c>
      <c r="J53" s="5" t="s">
        <v>0</v>
      </c>
      <c r="K53" s="5" t="s">
        <v>0</v>
      </c>
      <c r="L53" s="5" t="s">
        <v>0</v>
      </c>
      <c r="M53" s="5" t="s">
        <v>0</v>
      </c>
      <c r="N53" s="5" t="s">
        <v>0</v>
      </c>
      <c r="O53" s="5" t="s">
        <v>0</v>
      </c>
      <c r="P53" s="5" t="s">
        <v>0</v>
      </c>
      <c r="Q53" s="5" t="s">
        <v>0</v>
      </c>
      <c r="R53" s="5" t="s">
        <v>0</v>
      </c>
      <c r="S53" s="5" t="s">
        <v>0</v>
      </c>
      <c r="T53" s="5" t="s">
        <v>0</v>
      </c>
      <c r="U53" s="5" t="s">
        <v>0</v>
      </c>
      <c r="V53" s="5" t="s">
        <v>0</v>
      </c>
      <c r="W53" s="5" t="s">
        <v>0</v>
      </c>
      <c r="X53" s="5" t="s">
        <v>0</v>
      </c>
      <c r="Y53" s="5" t="s">
        <v>0</v>
      </c>
      <c r="Z53" s="5" t="s">
        <v>0</v>
      </c>
      <c r="AA53" s="5" t="s">
        <v>0</v>
      </c>
      <c r="AB53" s="5" t="s">
        <v>0</v>
      </c>
      <c r="AC53" s="5" t="s">
        <v>0</v>
      </c>
      <c r="AD53" s="5" t="s">
        <v>0</v>
      </c>
      <c r="AE53" s="5" t="s">
        <v>0</v>
      </c>
      <c r="AF53" s="3" t="s">
        <v>0</v>
      </c>
      <c r="AG53" s="3" t="s">
        <v>0</v>
      </c>
      <c r="AH53" s="3" t="s">
        <v>0</v>
      </c>
      <c r="AI53" s="3" t="s">
        <v>0</v>
      </c>
      <c r="AJ53" s="3" t="s">
        <v>0</v>
      </c>
    </row>
  </sheetData>
  <mergeCells count="190">
    <mergeCell ref="J1:K1"/>
    <mergeCell ref="A30:A31"/>
    <mergeCell ref="C30:C31"/>
    <mergeCell ref="D30:D31"/>
    <mergeCell ref="E30:E31"/>
    <mergeCell ref="F30:F31"/>
    <mergeCell ref="G30:G31"/>
    <mergeCell ref="H30:H31"/>
    <mergeCell ref="I30:I31"/>
    <mergeCell ref="J30:J31"/>
    <mergeCell ref="AB10:AB12"/>
    <mergeCell ref="O30:O31"/>
    <mergeCell ref="P30:P31"/>
    <mergeCell ref="Q30:Q31"/>
    <mergeCell ref="R30:R31"/>
    <mergeCell ref="S30:S31"/>
    <mergeCell ref="AJ30:AJ31"/>
    <mergeCell ref="AI30:AI31"/>
    <mergeCell ref="B30:B31"/>
    <mergeCell ref="K30:K31"/>
    <mergeCell ref="L30:L31"/>
    <mergeCell ref="M30:M31"/>
    <mergeCell ref="N30:N31"/>
    <mergeCell ref="AD30:AD31"/>
    <mergeCell ref="AE30:AE31"/>
    <mergeCell ref="AF30:AF31"/>
    <mergeCell ref="Y30:Y31"/>
    <mergeCell ref="Z30:Z31"/>
    <mergeCell ref="AA30:AA31"/>
    <mergeCell ref="AB30:AB31"/>
    <mergeCell ref="AC30:AC31"/>
    <mergeCell ref="T30:T31"/>
    <mergeCell ref="U30:U31"/>
    <mergeCell ref="V30:V31"/>
    <mergeCell ref="S11:S12"/>
    <mergeCell ref="T11:T12"/>
    <mergeCell ref="Z9:Z12"/>
    <mergeCell ref="AA9:AA12"/>
    <mergeCell ref="R10:R12"/>
    <mergeCell ref="U9:U12"/>
    <mergeCell ref="V9:X9"/>
    <mergeCell ref="M10:M12"/>
    <mergeCell ref="N10:Q10"/>
    <mergeCell ref="A7:A12"/>
    <mergeCell ref="B7:B12"/>
    <mergeCell ref="C7:C12"/>
    <mergeCell ref="D7:AE7"/>
    <mergeCell ref="AF7:AF12"/>
    <mergeCell ref="D8:K8"/>
    <mergeCell ref="L8:T8"/>
    <mergeCell ref="U8:AA8"/>
    <mergeCell ref="AB8:AC8"/>
    <mergeCell ref="AD8:AE8"/>
    <mergeCell ref="D9:D12"/>
    <mergeCell ref="E9:G9"/>
    <mergeCell ref="H9:I9"/>
    <mergeCell ref="J9:J12"/>
    <mergeCell ref="K9:K12"/>
    <mergeCell ref="E10:E12"/>
    <mergeCell ref="AC10:AC12"/>
    <mergeCell ref="AD10:AD12"/>
    <mergeCell ref="AE10:AE12"/>
    <mergeCell ref="F11:F12"/>
    <mergeCell ref="I11:I12"/>
    <mergeCell ref="N11:N12"/>
    <mergeCell ref="O11:O12"/>
    <mergeCell ref="Q11:Q12"/>
    <mergeCell ref="A2:AJ2"/>
    <mergeCell ref="A3:AJ3"/>
    <mergeCell ref="A4:AJ4"/>
    <mergeCell ref="A5:AJ5"/>
    <mergeCell ref="A6:AJ6"/>
    <mergeCell ref="AJ17:AJ18"/>
    <mergeCell ref="V10:V12"/>
    <mergeCell ref="W10:W12"/>
    <mergeCell ref="X11:X12"/>
    <mergeCell ref="B17:B18"/>
    <mergeCell ref="AG7:AG12"/>
    <mergeCell ref="AH7:AH12"/>
    <mergeCell ref="AI7:AI12"/>
    <mergeCell ref="AJ7:AJ12"/>
    <mergeCell ref="F10:G10"/>
    <mergeCell ref="H10:H12"/>
    <mergeCell ref="S10:T10"/>
    <mergeCell ref="Y10:Y12"/>
    <mergeCell ref="L9:L12"/>
    <mergeCell ref="M9:Q9"/>
    <mergeCell ref="R9:T9"/>
    <mergeCell ref="Y17:Y18"/>
    <mergeCell ref="Z17:Z18"/>
    <mergeCell ref="AF17:AF18"/>
    <mergeCell ref="AJ24:AJ25"/>
    <mergeCell ref="A24:A25"/>
    <mergeCell ref="B24:B25"/>
    <mergeCell ref="C24:C25"/>
    <mergeCell ref="D24:D25"/>
    <mergeCell ref="E24:E25"/>
    <mergeCell ref="F24:F25"/>
    <mergeCell ref="G24:G25"/>
    <mergeCell ref="H24:H25"/>
    <mergeCell ref="I24:I25"/>
    <mergeCell ref="J24:J25"/>
    <mergeCell ref="K24:K25"/>
    <mergeCell ref="L24:L25"/>
    <mergeCell ref="M24:M25"/>
    <mergeCell ref="N24:N25"/>
    <mergeCell ref="O24:O25"/>
    <mergeCell ref="P24:P25"/>
    <mergeCell ref="Q24:Q25"/>
    <mergeCell ref="R24:R25"/>
    <mergeCell ref="S24:S25"/>
    <mergeCell ref="T24:T25"/>
    <mergeCell ref="U24:U25"/>
    <mergeCell ref="V24:V25"/>
    <mergeCell ref="W24:W25"/>
    <mergeCell ref="AF36:AF39"/>
    <mergeCell ref="AC36:AC39"/>
    <mergeCell ref="AB36:AB39"/>
    <mergeCell ref="AA36:AA39"/>
    <mergeCell ref="Z36:Z39"/>
    <mergeCell ref="Y36:Y39"/>
    <mergeCell ref="X36:X39"/>
    <mergeCell ref="X24:X25"/>
    <mergeCell ref="Y24:Y25"/>
    <mergeCell ref="AE24:AE25"/>
    <mergeCell ref="AF24:AF25"/>
    <mergeCell ref="Z24:Z25"/>
    <mergeCell ref="AA24:AA25"/>
    <mergeCell ref="AB24:AB25"/>
    <mergeCell ref="AC24:AC25"/>
    <mergeCell ref="AD24:AD25"/>
    <mergeCell ref="X30:X31"/>
    <mergeCell ref="C36:C39"/>
    <mergeCell ref="B36:B39"/>
    <mergeCell ref="A36:A39"/>
    <mergeCell ref="AJ36:AJ39"/>
    <mergeCell ref="AD36:AD39"/>
    <mergeCell ref="AE36:AE39"/>
    <mergeCell ref="AI36:AI39"/>
    <mergeCell ref="O36:O39"/>
    <mergeCell ref="N36:N39"/>
    <mergeCell ref="M36:M39"/>
    <mergeCell ref="L36:L39"/>
    <mergeCell ref="K36:K39"/>
    <mergeCell ref="J36:J39"/>
    <mergeCell ref="I36:I39"/>
    <mergeCell ref="H36:H39"/>
    <mergeCell ref="G36:G39"/>
    <mergeCell ref="W36:W39"/>
    <mergeCell ref="V36:V39"/>
    <mergeCell ref="U36:U39"/>
    <mergeCell ref="T36:T39"/>
    <mergeCell ref="S36:S39"/>
    <mergeCell ref="R36:R39"/>
    <mergeCell ref="Q36:Q39"/>
    <mergeCell ref="P36:P39"/>
    <mergeCell ref="S17:S18"/>
    <mergeCell ref="T17:T18"/>
    <mergeCell ref="U17:U18"/>
    <mergeCell ref="V17:V18"/>
    <mergeCell ref="W17:W18"/>
    <mergeCell ref="X17:X18"/>
    <mergeCell ref="F36:F39"/>
    <mergeCell ref="E36:E39"/>
    <mergeCell ref="D36:D39"/>
    <mergeCell ref="W30:W31"/>
    <mergeCell ref="AE17:AE18"/>
    <mergeCell ref="AD17:AD18"/>
    <mergeCell ref="AC17:AC18"/>
    <mergeCell ref="AB17:AB18"/>
    <mergeCell ref="AA17:AA18"/>
    <mergeCell ref="AI17:AI18"/>
    <mergeCell ref="AI24:AI25"/>
    <mergeCell ref="A17:A18"/>
    <mergeCell ref="C17:C18"/>
    <mergeCell ref="D17:D18"/>
    <mergeCell ref="E17:E18"/>
    <mergeCell ref="F17:F18"/>
    <mergeCell ref="G17:G18"/>
    <mergeCell ref="H17:H18"/>
    <mergeCell ref="I17:I18"/>
    <mergeCell ref="J17:J18"/>
    <mergeCell ref="K17:K18"/>
    <mergeCell ref="L17:L18"/>
    <mergeCell ref="M17:M18"/>
    <mergeCell ref="N17:N18"/>
    <mergeCell ref="O17:O18"/>
    <mergeCell ref="P17:P18"/>
    <mergeCell ref="Q17:Q18"/>
    <mergeCell ref="R17:R18"/>
  </mergeCells>
  <pageMargins left="0.39370078740157483" right="0.39370078740157483" top="0.39370078740157483" bottom="0.39370078740157483" header="0.31496062992125984" footer="0.31496062992125984"/>
  <pageSetup paperSize="9" scale="97" orientation="landscape" r:id="rId1"/>
  <headerFooter>
    <oddFooter>&amp;C&amp;P из &amp;N</oddFooter>
  </headerFooter>
  <rowBreaks count="3" manualBreakCount="3">
    <brk id="15" max="16383" man="1"/>
    <brk id="19" max="16383" man="1"/>
    <brk id="35" max="16383" man="1"/>
  </rowBreaks>
  <colBreaks count="3" manualBreakCount="3">
    <brk id="11" max="1048575" man="1"/>
    <brk id="20" max="1048575" man="1"/>
    <brk id="3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Table1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2018-03-15T06:51:45Z</dcterms:modified>
</cp:coreProperties>
</file>